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7555" windowHeight="12570"/>
  </bookViews>
  <sheets>
    <sheet name="Пр 1 (бывш 2) Ведом стр рас (2" sheetId="13" r:id="rId1"/>
    <sheet name="Пр 2 (бывш3) Распр бюдж ассигн" sheetId="4" r:id="rId2"/>
    <sheet name="Пр 3 (бывш4) Источн финанс-ия" sheetId="5" r:id="rId3"/>
    <sheet name="Пр 4 (бывш8)Распред бюдж ассигн" sheetId="10" r:id="rId4"/>
  </sheets>
  <definedNames>
    <definedName name="_xlnm.Print_Area" localSheetId="0">'Пр 1 (бывш 2) Ведом стр рас (2'!$A$1:$I$109</definedName>
    <definedName name="_xlnm.Print_Area" localSheetId="3">'Пр 4 (бывш8)Распред бюдж ассигн'!$A$1:$G$113</definedName>
  </definedNames>
  <calcPr calcId="144525" refMode="R1C1"/>
</workbook>
</file>

<file path=xl/calcChain.xml><?xml version="1.0" encoding="utf-8"?>
<calcChain xmlns="http://schemas.openxmlformats.org/spreadsheetml/2006/main">
  <c r="I106" i="13" l="1"/>
  <c r="G105" i="13"/>
  <c r="I105" i="13" s="1"/>
  <c r="H104" i="13"/>
  <c r="H103" i="13"/>
  <c r="I102" i="13"/>
  <c r="H101" i="13"/>
  <c r="G101" i="13"/>
  <c r="G100" i="13"/>
  <c r="I98" i="13"/>
  <c r="H98" i="13"/>
  <c r="H97" i="13"/>
  <c r="G97" i="13"/>
  <c r="I97" i="13" s="1"/>
  <c r="H96" i="13"/>
  <c r="I96" i="13" s="1"/>
  <c r="H95" i="13"/>
  <c r="I95" i="13" s="1"/>
  <c r="G95" i="13"/>
  <c r="H94" i="13"/>
  <c r="G94" i="13"/>
  <c r="I94" i="13" s="1"/>
  <c r="H93" i="13"/>
  <c r="I93" i="13" s="1"/>
  <c r="H92" i="13"/>
  <c r="I92" i="13" s="1"/>
  <c r="G92" i="13"/>
  <c r="H91" i="13"/>
  <c r="G91" i="13"/>
  <c r="I91" i="13" s="1"/>
  <c r="H90" i="13"/>
  <c r="I90" i="13" s="1"/>
  <c r="H89" i="13"/>
  <c r="I89" i="13" s="1"/>
  <c r="G89" i="13"/>
  <c r="H88" i="13"/>
  <c r="G88" i="13"/>
  <c r="H87" i="13"/>
  <c r="I86" i="13"/>
  <c r="H85" i="13"/>
  <c r="G85" i="13"/>
  <c r="I85" i="13" s="1"/>
  <c r="I84" i="13"/>
  <c r="H83" i="13"/>
  <c r="H82" i="13" s="1"/>
  <c r="H81" i="13" s="1"/>
  <c r="G83" i="13"/>
  <c r="I83" i="13" s="1"/>
  <c r="H80" i="13"/>
  <c r="I80" i="13" s="1"/>
  <c r="I79" i="13"/>
  <c r="H79" i="13"/>
  <c r="G79" i="13"/>
  <c r="H78" i="13"/>
  <c r="I78" i="13" s="1"/>
  <c r="H77" i="13"/>
  <c r="G77" i="13"/>
  <c r="I77" i="13" s="1"/>
  <c r="I76" i="13"/>
  <c r="H76" i="13"/>
  <c r="H75" i="13"/>
  <c r="G75" i="13"/>
  <c r="I75" i="13" s="1"/>
  <c r="H74" i="13"/>
  <c r="I74" i="13" s="1"/>
  <c r="H73" i="13"/>
  <c r="I73" i="13" s="1"/>
  <c r="G73" i="13"/>
  <c r="I72" i="13"/>
  <c r="I71" i="13"/>
  <c r="H71" i="13"/>
  <c r="H70" i="13" s="1"/>
  <c r="G71" i="13"/>
  <c r="G70" i="13"/>
  <c r="H69" i="13"/>
  <c r="I69" i="13" s="1"/>
  <c r="H68" i="13"/>
  <c r="I68" i="13" s="1"/>
  <c r="G68" i="13"/>
  <c r="H67" i="13"/>
  <c r="G67" i="13"/>
  <c r="I65" i="13"/>
  <c r="I64" i="13"/>
  <c r="H64" i="13"/>
  <c r="G64" i="13"/>
  <c r="I63" i="13"/>
  <c r="I62" i="13"/>
  <c r="H62" i="13"/>
  <c r="G62" i="13"/>
  <c r="H61" i="13"/>
  <c r="I61" i="13" s="1"/>
  <c r="I60" i="13"/>
  <c r="H59" i="13"/>
  <c r="H58" i="13" s="1"/>
  <c r="H57" i="13" s="1"/>
  <c r="G59" i="13"/>
  <c r="H56" i="13"/>
  <c r="I56" i="13" s="1"/>
  <c r="H55" i="13"/>
  <c r="G55" i="13"/>
  <c r="I55" i="13" s="1"/>
  <c r="H54" i="13"/>
  <c r="H53" i="13"/>
  <c r="I52" i="13"/>
  <c r="H51" i="13"/>
  <c r="G51" i="13"/>
  <c r="G50" i="13"/>
  <c r="I48" i="13"/>
  <c r="H48" i="13"/>
  <c r="H47" i="13"/>
  <c r="G47" i="13"/>
  <c r="I47" i="13" s="1"/>
  <c r="H46" i="13"/>
  <c r="I46" i="13" s="1"/>
  <c r="H45" i="13"/>
  <c r="I45" i="13" s="1"/>
  <c r="G45" i="13"/>
  <c r="H44" i="13"/>
  <c r="I44" i="13" s="1"/>
  <c r="I43" i="13"/>
  <c r="H43" i="13"/>
  <c r="H42" i="13"/>
  <c r="G42" i="13"/>
  <c r="H41" i="13"/>
  <c r="I40" i="13"/>
  <c r="H40" i="13"/>
  <c r="H39" i="13"/>
  <c r="I39" i="13" s="1"/>
  <c r="I38" i="13"/>
  <c r="H38" i="13"/>
  <c r="G38" i="13"/>
  <c r="I37" i="13"/>
  <c r="I36" i="13"/>
  <c r="I35" i="13"/>
  <c r="H34" i="13"/>
  <c r="G34" i="13"/>
  <c r="I34" i="13" s="1"/>
  <c r="I33" i="13"/>
  <c r="H32" i="13"/>
  <c r="H31" i="13" s="1"/>
  <c r="H30" i="13" s="1"/>
  <c r="G32" i="13"/>
  <c r="G31" i="13"/>
  <c r="I29" i="13"/>
  <c r="I28" i="13"/>
  <c r="H28" i="13"/>
  <c r="H27" i="13"/>
  <c r="G27" i="13"/>
  <c r="I27" i="13" s="1"/>
  <c r="H26" i="13"/>
  <c r="I25" i="13"/>
  <c r="H25" i="13"/>
  <c r="H24" i="13"/>
  <c r="I24" i="13" s="1"/>
  <c r="I23" i="13"/>
  <c r="G22" i="13"/>
  <c r="I22" i="13" s="1"/>
  <c r="I21" i="13"/>
  <c r="H21" i="13"/>
  <c r="H20" i="13"/>
  <c r="G20" i="13"/>
  <c r="I20" i="13" s="1"/>
  <c r="I19" i="13"/>
  <c r="H19" i="13"/>
  <c r="H18" i="13"/>
  <c r="G18" i="13"/>
  <c r="I16" i="13"/>
  <c r="H16" i="13"/>
  <c r="H15" i="13"/>
  <c r="G15" i="13"/>
  <c r="H14" i="13"/>
  <c r="I11" i="13"/>
  <c r="I51" i="13" l="1"/>
  <c r="H50" i="13"/>
  <c r="H49" i="13" s="1"/>
  <c r="I15" i="13"/>
  <c r="G14" i="13"/>
  <c r="I18" i="13"/>
  <c r="G17" i="13"/>
  <c r="I17" i="13" s="1"/>
  <c r="G26" i="13"/>
  <c r="I26" i="13" s="1"/>
  <c r="I31" i="13"/>
  <c r="G30" i="13"/>
  <c r="I30" i="13" s="1"/>
  <c r="I42" i="13"/>
  <c r="G41" i="13"/>
  <c r="I41" i="13" s="1"/>
  <c r="G49" i="13"/>
  <c r="I70" i="13"/>
  <c r="I88" i="13"/>
  <c r="G87" i="13"/>
  <c r="I87" i="13" s="1"/>
  <c r="I59" i="13"/>
  <c r="G58" i="13"/>
  <c r="I67" i="13"/>
  <c r="G66" i="13"/>
  <c r="I66" i="13" s="1"/>
  <c r="I100" i="13"/>
  <c r="G99" i="13"/>
  <c r="I99" i="13" s="1"/>
  <c r="I32" i="13"/>
  <c r="I101" i="13"/>
  <c r="H100" i="13"/>
  <c r="H99" i="13" s="1"/>
  <c r="G54" i="13"/>
  <c r="G82" i="13"/>
  <c r="G104" i="13"/>
  <c r="G53" i="13" l="1"/>
  <c r="I53" i="13" s="1"/>
  <c r="I54" i="13"/>
  <c r="I49" i="13"/>
  <c r="G103" i="13"/>
  <c r="I103" i="13" s="1"/>
  <c r="I104" i="13"/>
  <c r="I50" i="13"/>
  <c r="G12" i="13"/>
  <c r="I12" i="13" s="1"/>
  <c r="G13" i="13"/>
  <c r="I13" i="13" s="1"/>
  <c r="I14" i="13"/>
  <c r="I58" i="13"/>
  <c r="G57" i="13"/>
  <c r="I57" i="13" s="1"/>
  <c r="G81" i="13"/>
  <c r="I81" i="13" s="1"/>
  <c r="I82" i="13"/>
  <c r="C21" i="5" l="1"/>
  <c r="G86" i="10" l="1"/>
  <c r="G83" i="10" s="1"/>
  <c r="G82" i="10" s="1"/>
  <c r="G80" i="10"/>
  <c r="G78" i="10"/>
  <c r="G76" i="10"/>
  <c r="G74" i="10"/>
  <c r="G72" i="10"/>
  <c r="G55" i="10" l="1"/>
  <c r="G88" i="10" l="1"/>
  <c r="G108" i="10"/>
  <c r="G107" i="10" s="1"/>
  <c r="G109" i="10"/>
  <c r="G105" i="10"/>
  <c r="G104" i="10" s="1"/>
  <c r="G103" i="10" s="1"/>
  <c r="G95" i="10"/>
  <c r="G92" i="10"/>
  <c r="G93" i="10"/>
  <c r="G89" i="10"/>
  <c r="G90" i="10"/>
  <c r="G84" i="10"/>
  <c r="G71" i="10"/>
  <c r="G67" i="10" s="1"/>
  <c r="G68" i="10"/>
  <c r="G69" i="10"/>
  <c r="G65" i="10"/>
  <c r="G63" i="10"/>
  <c r="G60" i="10"/>
  <c r="G54" i="10"/>
  <c r="G56" i="10"/>
  <c r="G51" i="10"/>
  <c r="G50" i="10" s="1"/>
  <c r="G52" i="10"/>
  <c r="G47" i="10"/>
  <c r="G48" i="10"/>
  <c r="G44" i="10"/>
  <c r="G45" i="10"/>
  <c r="G41" i="10"/>
  <c r="G39" i="10"/>
  <c r="G35" i="10"/>
  <c r="G33" i="10"/>
  <c r="G27" i="10"/>
  <c r="G28" i="10"/>
  <c r="G23" i="10"/>
  <c r="G18" i="10" s="1"/>
  <c r="G17" i="10" s="1"/>
  <c r="G13" i="10" s="1"/>
  <c r="G12" i="10" s="1"/>
  <c r="G21" i="10"/>
  <c r="G19" i="10"/>
  <c r="G14" i="10"/>
  <c r="G11" i="10" l="1"/>
  <c r="G59" i="10"/>
  <c r="G58" i="10" s="1"/>
  <c r="G32" i="10"/>
  <c r="G31" i="10" s="1"/>
  <c r="G10" i="10" s="1"/>
  <c r="D32" i="4"/>
  <c r="D30" i="4"/>
  <c r="D26" i="4"/>
  <c r="D24" i="4"/>
  <c r="D21" i="4"/>
  <c r="D17" i="4"/>
  <c r="D15" i="4"/>
  <c r="D19" i="4"/>
  <c r="D9" i="4"/>
  <c r="G30" i="10" l="1"/>
  <c r="G111" i="10" s="1"/>
  <c r="D34" i="4"/>
</calcChain>
</file>

<file path=xl/sharedStrings.xml><?xml version="1.0" encoding="utf-8"?>
<sst xmlns="http://schemas.openxmlformats.org/spreadsheetml/2006/main" count="660" uniqueCount="245">
  <si>
    <t>К.В.Борисов</t>
  </si>
  <si>
    <t>внутригородского муниципального образования Санкт-Петербурга муниципальный округ Купчино на 2021 год</t>
  </si>
  <si>
    <t>(тыс.руб.)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</si>
  <si>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</si>
  <si>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</si>
  <si>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</si>
  <si>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</si>
  <si>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</si>
  <si>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</si>
  <si>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>Утверждено на 2021 год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</si>
  <si>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</si>
  <si>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</si>
  <si>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</si>
  <si>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</si>
  <si>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</si>
  <si>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</si>
  <si>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Глава муниципального образования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</si>
  <si>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</si>
  <si>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</si>
  <si>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</si>
  <si>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</si>
  <si>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</si>
  <si>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</si>
  <si>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</si>
  <si>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Депутаты, осуществляющие свою деятельность на непостоянной основе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</si>
  <si>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</si>
  <si>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</si>
  <si>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</si>
  <si>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</si>
  <si>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</si>
  <si>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</si>
  <si>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</si>
  <si>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</si>
  <si>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</si>
  <si>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</si>
  <si>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</si>
  <si>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</si>
  <si>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</si>
  <si>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</si>
  <si>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Содержание главы местной администрации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</si>
  <si>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</si>
  <si>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</si>
  <si>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</si>
  <si>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</si>
  <si>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</si>
  <si>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</si>
  <si>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</si>
  <si>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</si>
  <si>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</si>
  <si>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</si>
  <si>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</si>
  <si>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</si>
  <si>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</si>
  <si>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</si>
  <si>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</si>
  <si>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 xml:space="preserve">Резервный фонд местной администрации  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</si>
  <si>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</si>
  <si>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</si>
  <si>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</si>
  <si>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</si>
  <si>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Гражданская оборона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</si>
  <si>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</si>
  <si>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</si>
  <si>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</si>
  <si>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</si>
  <si>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</si>
  <si>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</si>
  <si>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</si>
  <si>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 xml:space="preserve">Расходы по участию во временном трудоустройстве несовершеннолетних в возрасте от 14 - 18 лет в свободное от учебы время 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</si>
  <si>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</si>
  <si>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</si>
  <si>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</si>
  <si>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</si>
  <si>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</si>
  <si>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Благоустройство дворовых территории</t>
  </si>
  <si>
    <t>6.1.1.1.</t>
  </si>
  <si>
    <t>6.1.1.2.</t>
  </si>
  <si>
    <t>6.1.2.</t>
  </si>
  <si>
    <t>Проведение санитарных рубок (в том числе удаление аварийных, больных деревьев и кустарников), реконструкция зеленых насаждений общего пользования местного значения</t>
  </si>
  <si>
    <t>6.1.2.1.</t>
  </si>
  <si>
    <t>6.1.3.</t>
  </si>
  <si>
    <t>Уборка внутриквартальных территорий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</si>
  <si>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</si>
  <si>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</si>
  <si>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</si>
  <si>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</si>
  <si>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</si>
  <si>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</si>
  <si>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</si>
  <si>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</si>
  <si>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</si>
  <si>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</si>
  <si>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</si>
  <si>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</si>
  <si>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</si>
  <si>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</si>
  <si>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</si>
  <si>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</si>
  <si>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</si>
  <si>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</si>
  <si>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</si>
  <si>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</si>
  <si>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</si>
  <si>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</si>
  <si>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</si>
  <si>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</si>
  <si>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 ,КИНЕМАТОГРАФИЯ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</si>
  <si>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</si>
  <si>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</si>
  <si>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</si>
  <si>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</si>
  <si>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</si>
  <si>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</si>
  <si>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</si>
  <si>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</si>
  <si>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</si>
  <si>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</si>
  <si>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</si>
  <si>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</si>
  <si>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Выплата ежемесячной доплаты к пенсии лицам, замещающим должности муниципальной службы в органах местного самоуправления муниципальных образований</t>
  </si>
  <si>
    <t>9.1.1.1.</t>
  </si>
  <si>
    <t>Социальное обеспечение и иные выплаты населению</t>
  </si>
  <si>
    <t>9.2.</t>
  </si>
  <si>
    <t>Социальное обеспечение населения</t>
  </si>
  <si>
    <t>9.2.1.</t>
  </si>
  <si>
    <t>Выплата ежемесячной доплаты к пенсии лицам, замещающим муниципальные должности в органах местного самоуправления муниципальных образований</t>
  </si>
  <si>
    <t>9.2.1.1.</t>
  </si>
  <si>
    <t>Охрана семьи и детства</t>
  </si>
  <si>
    <t>Расходы на исполнение государственного полномочия</t>
  </si>
  <si>
    <t>51100G0860</t>
  </si>
  <si>
    <t>Санкт-Петербурга по выплате денежных средств на</t>
  </si>
  <si>
    <t>содержание ребенка в семье опекуна и приемной</t>
  </si>
  <si>
    <t>семье за счет субвенций из бюджета Санкт-Петербурга</t>
  </si>
  <si>
    <t>9.2.2.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</si>
  <si>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</si>
  <si>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</si>
  <si>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9.2.2.1.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</si>
  <si>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</si>
  <si>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</si>
  <si>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</si>
  <si>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</si>
  <si>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</si>
  <si>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</si>
  <si>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СРЕДСТВА МАССОВОЙ ИНФОРМАЦИИ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</si>
  <si>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</si>
  <si>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</si>
  <si>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</si>
  <si>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</si>
  <si>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</si>
  <si>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ИТОГО</t>
  </si>
  <si>
    <t>И.о. Главы Местной администрации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</si>
  <si>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</si>
  <si>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</si>
  <si>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</si>
  <si>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</si>
  <si>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</si>
  <si>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</si>
  <si>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</si>
  <si>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</si>
  <si>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</si>
  <si>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</si>
  <si>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</si>
  <si>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</si>
  <si>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</si>
  <si>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</si>
  <si>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</si>
  <si>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</si>
  <si>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</si>
  <si>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</si>
  <si>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</si>
  <si>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</si>
  <si>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</si>
  <si>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</si>
  <si>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</si>
  <si>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</si>
  <si>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</si>
  <si>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Социальная политика</t>
  </si>
  <si>
    <t>7.3.</t>
  </si>
  <si>
    <t>Физическая культура и спорт</t>
  </si>
  <si>
    <t>Средства массовой информации</t>
  </si>
  <si>
    <t>И.о. главы Местной администрации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</si>
  <si>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</si>
  <si>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</si>
  <si>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</si>
  <si>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</si>
  <si>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</si>
  <si>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</si>
  <si>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  прочих остатков денежных средств</t>
  </si>
  <si>
    <t>973 01 05 02 01 03 0000 510</t>
  </si>
  <si>
    <t>бюджетов внутригородских муниципальных</t>
  </si>
  <si>
    <t>образований городов федерального значения</t>
  </si>
  <si>
    <t>Уменьшение прочих остатков денежных</t>
  </si>
  <si>
    <t>973 01 05 02 01 03 0000 610</t>
  </si>
  <si>
    <t>средств бюджетов внутригородских</t>
  </si>
  <si>
    <t>муниципальных образований городов</t>
  </si>
  <si>
    <t>федерального значения</t>
  </si>
  <si>
    <t>Итого источников финансирования дефицита бюджета</t>
  </si>
  <si>
    <t>И.о. главы Местной Администрации</t>
  </si>
  <si>
    <t xml:space="preserve">Ведомственная структура расходов бюджета </t>
  </si>
  <si>
    <t>Распределение бюджетных ассигнований бюджета внутригородского муниципального образования Санкт-Петербурга муниципальный округ Купчино на 2021 год по разделам, подразделам  классификации расходов</t>
  </si>
  <si>
    <t xml:space="preserve"> Источники финансирования дефицита бюджета внутригородского муниципального образования Санкт-Петербурга муниципальный округ Купчино на 2021 год</t>
  </si>
  <si>
    <t>Депутаты представительного органа муниципального  образования</t>
  </si>
  <si>
    <t>2.1.1.1.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</si>
  <si>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</si>
  <si>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</si>
  <si>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</si>
  <si>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</si>
  <si>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</si>
  <si>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 xml:space="preserve">Национальная безопасность и правоохранительная деятельность </t>
  </si>
  <si>
    <t>БЛАГОУСТРОЙСТВО</t>
  </si>
  <si>
    <t>Благоустройство дворовых территорий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</si>
  <si>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</si>
  <si>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</si>
  <si>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</si>
  <si>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</si>
  <si>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</si>
  <si>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Расходы на предоставление доплат к пенсии лицам, замещавшим должности муниципальной службы</t>
  </si>
  <si>
    <t>Расходы на предоставление доплат к пенсии лицам, замещавшим муниципальные должности</t>
  </si>
  <si>
    <t>9.3.</t>
  </si>
  <si>
    <t>9.3.1.</t>
  </si>
  <si>
    <t>9.3.1.1.</t>
  </si>
  <si>
    <t>9.3.2.</t>
  </si>
  <si>
    <t>9.3.2.1.</t>
  </si>
  <si>
    <t>Распределение бюджетных ассигнований по разделам, подразделам, целевым статьям, группам (группам и подгруппам) видов расходов  бюджета внутригородского муниципального образования Санкт-Петербурга муниципальный округ Купчино на 2021 год</t>
  </si>
  <si>
    <t>0310</t>
  </si>
  <si>
    <t>Корректировка</t>
  </si>
  <si>
    <t>0020000011</t>
  </si>
  <si>
    <t>0020000021</t>
  </si>
  <si>
    <t>0020000022</t>
  </si>
  <si>
    <t>0020000023</t>
  </si>
  <si>
    <t>0020000031</t>
  </si>
  <si>
    <t>0020000032</t>
  </si>
  <si>
    <t>1.3.2.</t>
  </si>
  <si>
    <t>0700000061</t>
  </si>
  <si>
    <t>0900000070</t>
  </si>
  <si>
    <t>3.2.</t>
  </si>
  <si>
    <t>3.2.1.</t>
  </si>
  <si>
    <t>2.3.1.</t>
  </si>
  <si>
    <t>00920400441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</si>
  <si>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</si>
  <si>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</si>
  <si>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Приложение №1  к  Решению МС МО "Купчино" «О внесении изменений в Решение Муниципального Совкта  внутригородского муниципального образования Санкт-Петербурга муниципальный округ Купчино № 52 от 28.12.2020г. "Об утверждении местного бюджета внутригородского муниципального образования Санкт-Петербурга муниципальный округ Купчино на 2021 год» от 26.11.2021 № 22</t>
  </si>
  <si>
    <t>Приложение №2  к  Решению МС МО "Купчино" «О внесении изменений в Решение Муниципального Совкта  внутригородского муниципального образования Санкт-Петербурга муниципальный округ Купчино № 52 от 28.12.2020г. "Об утверждении местного бюджета внутригородского муниципального образования Санкт-Петербурга муниципальный округ Купчино на 2021 год» от 26.11.2021 № 22</t>
  </si>
  <si>
    <t>Приложение №3  к  Решению МС МО "Купчино" «О внесении изменений в Решение Муниципального Совкта  внутригородского муниципального образования Санкт-Петербурга муниципальный округ Купчино № 52 от 28.12.2020г. "Об утверждении местного бюджета внутригородского муниципального образования Санкт-Петербурга муниципальный округ Купчино на 2021 год» от 26.11.2021 № 22</t>
  </si>
  <si>
    <t>Приложение № 4  к  Решению МС МО "Купчино" «О внесении изменений в Решение Муниципального Совета  внутригородского муниципального образования Санкт-Петербурга муниципальный округ Купчино № 52 от 28.12.2020г. "Об утверждении местного бюджета внутригородского муниципального образования Санкт-Петербурга муниципальный округ Купчино на 2021 год» от 26.11.2021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</si>
</sst>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23" fillId="0" borderId="0"/>
    <xf numFmtId="0" fontId="1" fillId="0" borderId="0"/>
  </cellStyleXfs>
  <cellXfs count="20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4" fontId="8" fillId="2" borderId="7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2" fillId="0" borderId="0" xfId="0" applyFont="1" applyFill="1"/>
    <xf numFmtId="0" fontId="0" fillId="0" borderId="0" xfId="0" applyFill="1"/>
    <xf numFmtId="49" fontId="8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right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0" fillId="0" borderId="0" xfId="0" applyNumberFormat="1"/>
    <xf numFmtId="0" fontId="14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justify" vertical="center"/>
    </xf>
    <xf numFmtId="4" fontId="10" fillId="0" borderId="7" xfId="0" applyNumberFormat="1" applyFont="1" applyBorder="1" applyAlignment="1">
      <alignment horizontal="right" vertical="center"/>
    </xf>
    <xf numFmtId="0" fontId="2" fillId="0" borderId="0" xfId="0" applyFont="1"/>
    <xf numFmtId="49" fontId="2" fillId="0" borderId="0" xfId="0" applyNumberFormat="1" applyFont="1"/>
    <xf numFmtId="49" fontId="11" fillId="0" borderId="0" xfId="0" applyNumberFormat="1" applyFont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 vertical="center"/>
    </xf>
    <xf numFmtId="2" fontId="7" fillId="0" borderId="7" xfId="0" applyNumberFormat="1" applyFont="1" applyFill="1" applyBorder="1" applyAlignment="1">
      <alignment horizontal="right" vertical="center"/>
    </xf>
    <xf numFmtId="2" fontId="10" fillId="0" borderId="7" xfId="0" applyNumberFormat="1" applyFont="1" applyFill="1" applyBorder="1" applyAlignment="1">
      <alignment horizontal="right" vertical="center"/>
    </xf>
    <xf numFmtId="2" fontId="11" fillId="0" borderId="7" xfId="0" applyNumberFormat="1" applyFont="1" applyFill="1" applyBorder="1" applyAlignment="1">
      <alignment horizontal="right" vertical="center"/>
    </xf>
    <xf numFmtId="0" fontId="17" fillId="0" borderId="0" xfId="0" applyFont="1"/>
    <xf numFmtId="0" fontId="16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49" fontId="16" fillId="2" borderId="5" xfId="0" applyNumberFormat="1" applyFont="1" applyFill="1" applyBorder="1" applyAlignment="1">
      <alignment horizontal="center" vertical="center"/>
    </xf>
    <xf numFmtId="0" fontId="26" fillId="4" borderId="12" xfId="1" applyFont="1" applyFill="1" applyBorder="1" applyAlignment="1">
      <alignment horizontal="center" vertical="center" wrapText="1"/>
    </xf>
    <xf numFmtId="4" fontId="22" fillId="0" borderId="12" xfId="1" applyNumberFormat="1" applyFont="1" applyBorder="1" applyAlignment="1">
      <alignment horizontal="center" vertical="center"/>
    </xf>
    <xf numFmtId="4" fontId="21" fillId="0" borderId="12" xfId="1" applyNumberFormat="1" applyFont="1" applyBorder="1" applyAlignment="1">
      <alignment horizontal="center" vertical="center"/>
    </xf>
    <xf numFmtId="4" fontId="21" fillId="4" borderId="12" xfId="1" applyNumberFormat="1" applyFont="1" applyFill="1" applyBorder="1" applyAlignment="1">
      <alignment horizontal="center" vertical="center"/>
    </xf>
    <xf numFmtId="4" fontId="22" fillId="0" borderId="12" xfId="1" applyNumberFormat="1" applyFont="1" applyFill="1" applyBorder="1" applyAlignment="1">
      <alignment horizontal="right" vertical="center"/>
    </xf>
    <xf numFmtId="4" fontId="21" fillId="4" borderId="12" xfId="1" applyNumberFormat="1" applyFont="1" applyFill="1" applyBorder="1" applyAlignment="1">
      <alignment horizontal="right" vertical="center"/>
    </xf>
    <xf numFmtId="4" fontId="21" fillId="0" borderId="12" xfId="1" applyNumberFormat="1" applyFont="1" applyFill="1" applyBorder="1" applyAlignment="1">
      <alignment horizontal="right" vertical="center"/>
    </xf>
    <xf numFmtId="4" fontId="22" fillId="0" borderId="12" xfId="1" applyNumberFormat="1" applyFont="1" applyBorder="1" applyAlignment="1">
      <alignment horizontal="right" vertical="center"/>
    </xf>
    <xf numFmtId="4" fontId="22" fillId="4" borderId="12" xfId="1" applyNumberFormat="1" applyFont="1" applyFill="1" applyBorder="1" applyAlignment="1">
      <alignment horizontal="center" vertical="center"/>
    </xf>
    <xf numFmtId="4" fontId="22" fillId="4" borderId="12" xfId="1" applyNumberFormat="1" applyFont="1" applyFill="1" applyBorder="1" applyAlignment="1">
      <alignment horizontal="right" vertical="center"/>
    </xf>
    <xf numFmtId="0" fontId="2" fillId="0" borderId="0" xfId="3" applyFont="1"/>
    <xf numFmtId="0" fontId="1" fillId="0" borderId="0" xfId="3"/>
    <xf numFmtId="0" fontId="2" fillId="0" borderId="0" xfId="3" applyFont="1" applyAlignment="1">
      <alignment vertical="center" wrapText="1"/>
    </xf>
    <xf numFmtId="0" fontId="1" fillId="0" borderId="0" xfId="3" applyAlignment="1">
      <alignment horizontal="center" vertical="center"/>
    </xf>
    <xf numFmtId="0" fontId="7" fillId="3" borderId="0" xfId="3" applyFont="1" applyFill="1" applyBorder="1" applyAlignment="1">
      <alignment horizontal="center" vertical="center" wrapText="1"/>
    </xf>
    <xf numFmtId="49" fontId="7" fillId="3" borderId="0" xfId="3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right" vertical="center"/>
    </xf>
    <xf numFmtId="0" fontId="12" fillId="2" borderId="12" xfId="3" applyFont="1" applyFill="1" applyBorder="1" applyAlignment="1">
      <alignment horizontal="center" vertical="center" wrapText="1"/>
    </xf>
    <xf numFmtId="49" fontId="12" fillId="2" borderId="12" xfId="3" applyNumberFormat="1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vertical="center" wrapText="1"/>
    </xf>
    <xf numFmtId="0" fontId="6" fillId="2" borderId="12" xfId="3" applyFont="1" applyFill="1" applyBorder="1" applyAlignment="1">
      <alignment horizontal="center" vertical="center"/>
    </xf>
    <xf numFmtId="49" fontId="6" fillId="2" borderId="12" xfId="3" applyNumberFormat="1" applyFont="1" applyFill="1" applyBorder="1" applyAlignment="1">
      <alignment horizontal="center" vertical="center"/>
    </xf>
    <xf numFmtId="4" fontId="7" fillId="0" borderId="12" xfId="3" applyNumberFormat="1" applyFont="1" applyFill="1" applyBorder="1" applyAlignment="1">
      <alignment horizontal="right" vertical="center"/>
    </xf>
    <xf numFmtId="0" fontId="5" fillId="2" borderId="12" xfId="3" applyFont="1" applyFill="1" applyBorder="1" applyAlignment="1">
      <alignment vertical="center" wrapText="1"/>
    </xf>
    <xf numFmtId="49" fontId="5" fillId="2" borderId="12" xfId="3" applyNumberFormat="1" applyFont="1" applyFill="1" applyBorder="1" applyAlignment="1">
      <alignment horizontal="center" vertical="center"/>
    </xf>
    <xf numFmtId="4" fontId="8" fillId="0" borderId="12" xfId="3" applyNumberFormat="1" applyFont="1" applyFill="1" applyBorder="1" applyAlignment="1">
      <alignment horizontal="right" vertical="center"/>
    </xf>
    <xf numFmtId="0" fontId="7" fillId="0" borderId="12" xfId="3" applyFont="1" applyFill="1" applyBorder="1" applyAlignment="1">
      <alignment horizontal="right" vertical="center"/>
    </xf>
    <xf numFmtId="0" fontId="8" fillId="0" borderId="12" xfId="3" applyFont="1" applyFill="1" applyBorder="1" applyAlignment="1">
      <alignment horizontal="right" vertical="center"/>
    </xf>
    <xf numFmtId="49" fontId="3" fillId="0" borderId="12" xfId="3" applyNumberFormat="1" applyFont="1" applyBorder="1" applyAlignment="1">
      <alignment horizontal="center" vertical="center" wrapText="1"/>
    </xf>
    <xf numFmtId="2" fontId="8" fillId="0" borderId="12" xfId="3" applyNumberFormat="1" applyFont="1" applyFill="1" applyBorder="1" applyAlignment="1">
      <alignment horizontal="right" vertical="center"/>
    </xf>
    <xf numFmtId="0" fontId="6" fillId="0" borderId="12" xfId="3" applyFont="1" applyBorder="1" applyAlignment="1">
      <alignment horizontal="center" vertical="center"/>
    </xf>
    <xf numFmtId="0" fontId="6" fillId="0" borderId="12" xfId="3" applyFont="1" applyBorder="1" applyAlignment="1">
      <alignment vertical="center" wrapText="1"/>
    </xf>
    <xf numFmtId="49" fontId="6" fillId="0" borderId="12" xfId="3" applyNumberFormat="1" applyFont="1" applyBorder="1" applyAlignment="1">
      <alignment horizontal="center" vertical="center"/>
    </xf>
    <xf numFmtId="0" fontId="6" fillId="0" borderId="12" xfId="3" applyFont="1" applyBorder="1" applyAlignment="1">
      <alignment horizontal="right" vertical="center"/>
    </xf>
    <xf numFmtId="2" fontId="7" fillId="0" borderId="12" xfId="3" applyNumberFormat="1" applyFont="1" applyFill="1" applyBorder="1" applyAlignment="1">
      <alignment horizontal="right" vertical="center"/>
    </xf>
    <xf numFmtId="0" fontId="5" fillId="0" borderId="12" xfId="3" applyFont="1" applyBorder="1" applyAlignment="1">
      <alignment horizontal="center" vertical="center"/>
    </xf>
    <xf numFmtId="0" fontId="5" fillId="0" borderId="12" xfId="3" applyFont="1" applyBorder="1" applyAlignment="1">
      <alignment vertical="center" wrapText="1"/>
    </xf>
    <xf numFmtId="49" fontId="5" fillId="0" borderId="12" xfId="3" applyNumberFormat="1" applyFont="1" applyBorder="1" applyAlignment="1">
      <alignment horizontal="center" vertical="center"/>
    </xf>
    <xf numFmtId="4" fontId="21" fillId="0" borderId="12" xfId="3" applyNumberFormat="1" applyFont="1" applyFill="1" applyBorder="1" applyAlignment="1">
      <alignment horizontal="right" vertical="center"/>
    </xf>
    <xf numFmtId="0" fontId="6" fillId="0" borderId="12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4" fontId="25" fillId="0" borderId="12" xfId="3" applyNumberFormat="1" applyFont="1" applyFill="1" applyBorder="1" applyAlignment="1">
      <alignment horizontal="right" vertical="center"/>
    </xf>
    <xf numFmtId="0" fontId="5" fillId="2" borderId="12" xfId="3" applyFont="1" applyFill="1" applyBorder="1" applyAlignment="1">
      <alignment horizontal="right" vertical="center"/>
    </xf>
    <xf numFmtId="2" fontId="10" fillId="0" borderId="12" xfId="3" applyNumberFormat="1" applyFont="1" applyFill="1" applyBorder="1" applyAlignment="1">
      <alignment horizontal="right" vertical="center"/>
    </xf>
    <xf numFmtId="4" fontId="24" fillId="0" borderId="12" xfId="3" applyNumberFormat="1" applyFont="1" applyFill="1" applyBorder="1" applyAlignment="1">
      <alignment horizontal="right" vertical="center"/>
    </xf>
    <xf numFmtId="0" fontId="6" fillId="2" borderId="12" xfId="3" applyFont="1" applyFill="1" applyBorder="1" applyAlignment="1">
      <alignment horizontal="right" vertical="center"/>
    </xf>
    <xf numFmtId="2" fontId="11" fillId="0" borderId="12" xfId="3" applyNumberFormat="1" applyFont="1" applyFill="1" applyBorder="1" applyAlignment="1">
      <alignment horizontal="right" vertical="center"/>
    </xf>
    <xf numFmtId="0" fontId="6" fillId="0" borderId="12" xfId="3" applyFont="1" applyFill="1" applyBorder="1" applyAlignment="1">
      <alignment vertical="center" wrapText="1"/>
    </xf>
    <xf numFmtId="49" fontId="6" fillId="0" borderId="12" xfId="3" applyNumberFormat="1" applyFont="1" applyFill="1" applyBorder="1" applyAlignment="1">
      <alignment horizontal="center" vertical="center"/>
    </xf>
    <xf numFmtId="4" fontId="22" fillId="0" borderId="12" xfId="1" applyNumberFormat="1" applyFont="1" applyFill="1" applyBorder="1" applyAlignment="1">
      <alignment horizontal="center" vertical="center"/>
    </xf>
    <xf numFmtId="0" fontId="1" fillId="0" borderId="0" xfId="3" applyFill="1"/>
    <xf numFmtId="0" fontId="5" fillId="0" borderId="12" xfId="3" applyFont="1" applyFill="1" applyBorder="1" applyAlignment="1">
      <alignment vertical="center" wrapText="1"/>
    </xf>
    <xf numFmtId="49" fontId="5" fillId="0" borderId="12" xfId="3" applyNumberFormat="1" applyFont="1" applyFill="1" applyBorder="1" applyAlignment="1">
      <alignment horizontal="center" vertical="center"/>
    </xf>
    <xf numFmtId="4" fontId="21" fillId="0" borderId="12" xfId="1" applyNumberFormat="1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left" vertical="center" wrapText="1"/>
    </xf>
    <xf numFmtId="49" fontId="4" fillId="0" borderId="12" xfId="3" applyNumberFormat="1" applyFont="1" applyBorder="1" applyAlignment="1">
      <alignment horizontal="center" vertical="center" wrapText="1"/>
    </xf>
    <xf numFmtId="0" fontId="6" fillId="0" borderId="12" xfId="3" applyFont="1" applyBorder="1" applyAlignment="1">
      <alignment vertical="center"/>
    </xf>
    <xf numFmtId="0" fontId="7" fillId="0" borderId="12" xfId="3" applyFont="1" applyBorder="1" applyAlignment="1">
      <alignment horizontal="center" vertical="center"/>
    </xf>
    <xf numFmtId="49" fontId="7" fillId="0" borderId="12" xfId="3" applyNumberFormat="1" applyFont="1" applyBorder="1" applyAlignment="1">
      <alignment horizontal="center" vertical="center"/>
    </xf>
    <xf numFmtId="49" fontId="2" fillId="0" borderId="0" xfId="3" applyNumberFormat="1" applyFont="1"/>
    <xf numFmtId="0" fontId="2" fillId="0" borderId="0" xfId="3" applyFont="1" applyFill="1"/>
    <xf numFmtId="0" fontId="7" fillId="0" borderId="0" xfId="3" applyFont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1" fillId="0" borderId="0" xfId="3" applyAlignment="1">
      <alignment horizontal="justify" vertical="center"/>
    </xf>
    <xf numFmtId="49" fontId="1" fillId="0" borderId="0" xfId="3" applyNumberFormat="1"/>
    <xf numFmtId="0" fontId="3" fillId="0" borderId="0" xfId="3" applyFont="1" applyAlignment="1">
      <alignment horizontal="justify" vertical="center" wrapText="1"/>
    </xf>
    <xf numFmtId="0" fontId="1" fillId="0" borderId="0" xfId="3" applyAlignment="1">
      <alignment vertical="center" wrapText="1"/>
    </xf>
    <xf numFmtId="0" fontId="7" fillId="0" borderId="0" xfId="3" applyFont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0" fillId="0" borderId="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4" fontId="2" fillId="0" borderId="9" xfId="0" applyNumberFormat="1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"/>
  <sheetViews>
    <sheetView tabSelected="1" zoomScale="120" zoomScaleNormal="120" workbookViewId="0">
      <selection activeCell="B4" sqref="B4"/>
    </sheetView>
  </sheetViews>
  <sheetFormatPr defaultRowHeight="15" x14ac:dyDescent="0.25"/>
  <cols>
    <col min="1" max="1" width="9.28515625" style="109" customWidth="1"/>
    <col min="2" max="2" width="78.28515625" style="109" customWidth="1"/>
    <col min="3" max="3" width="8" style="109" customWidth="1"/>
    <col min="4" max="4" width="9" style="109" customWidth="1"/>
    <col min="5" max="5" width="11.140625" style="166" customWidth="1"/>
    <col min="6" max="6" width="5" style="109" customWidth="1"/>
    <col min="7" max="7" width="14.42578125" style="152" customWidth="1"/>
    <col min="8" max="8" width="11.5703125" style="109" customWidth="1"/>
    <col min="9" max="9" width="13.140625" style="111" customWidth="1"/>
    <col min="10" max="16384" width="9.140625" style="109"/>
  </cols>
  <sheetData>
    <row r="1" spans="1:9" x14ac:dyDescent="0.25">
      <c r="A1" s="108"/>
      <c r="B1" s="108"/>
      <c r="C1" s="167" t="s">
        <v>241</v>
      </c>
      <c r="D1" s="167"/>
      <c r="E1" s="167"/>
      <c r="F1" s="167"/>
      <c r="G1" s="167"/>
      <c r="H1" s="168"/>
      <c r="I1" s="168"/>
    </row>
    <row r="2" spans="1:9" x14ac:dyDescent="0.25">
      <c r="A2" s="108"/>
      <c r="B2" s="108"/>
      <c r="C2" s="167"/>
      <c r="D2" s="167"/>
      <c r="E2" s="167"/>
      <c r="F2" s="167"/>
      <c r="G2" s="167"/>
      <c r="H2" s="168"/>
      <c r="I2" s="168"/>
    </row>
    <row r="3" spans="1:9" x14ac:dyDescent="0.25">
      <c r="A3" s="108"/>
      <c r="B3" s="108"/>
      <c r="C3" s="167"/>
      <c r="D3" s="167"/>
      <c r="E3" s="167"/>
      <c r="F3" s="167"/>
      <c r="G3" s="167"/>
      <c r="H3" s="168"/>
      <c r="I3" s="168"/>
    </row>
    <row r="4" spans="1:9" ht="39.75" customHeight="1" x14ac:dyDescent="0.25">
      <c r="A4" s="108"/>
      <c r="B4" s="108"/>
      <c r="C4" s="167"/>
      <c r="D4" s="167"/>
      <c r="E4" s="167"/>
      <c r="F4" s="167"/>
      <c r="G4" s="167"/>
      <c r="H4" s="168"/>
      <c r="I4" s="168"/>
    </row>
    <row r="5" spans="1:9" ht="9" customHeight="1" x14ac:dyDescent="0.25">
      <c r="A5" s="169"/>
      <c r="B5" s="169"/>
      <c r="C5" s="169"/>
      <c r="D5" s="169"/>
      <c r="E5" s="169"/>
      <c r="F5" s="169"/>
      <c r="G5" s="169"/>
      <c r="H5" s="110"/>
    </row>
    <row r="6" spans="1:9" ht="15" customHeight="1" x14ac:dyDescent="0.25">
      <c r="A6" s="169" t="s">
        <v>198</v>
      </c>
      <c r="B6" s="169"/>
      <c r="C6" s="169"/>
      <c r="D6" s="169"/>
      <c r="E6" s="169"/>
      <c r="F6" s="169"/>
      <c r="G6" s="169"/>
      <c r="H6" s="110"/>
    </row>
    <row r="7" spans="1:9" ht="15" customHeight="1" x14ac:dyDescent="0.25">
      <c r="A7" s="169" t="s">
        <v>1</v>
      </c>
      <c r="B7" s="169"/>
      <c r="C7" s="169"/>
      <c r="D7" s="169"/>
      <c r="E7" s="169"/>
      <c r="F7" s="169"/>
      <c r="G7" s="169"/>
      <c r="H7" s="110"/>
    </row>
    <row r="8" spans="1:9" ht="5.25" customHeight="1" x14ac:dyDescent="0.25">
      <c r="A8" s="112"/>
      <c r="B8" s="112"/>
      <c r="C8" s="112"/>
      <c r="D8" s="112"/>
      <c r="E8" s="113"/>
      <c r="F8" s="112"/>
      <c r="G8" s="114"/>
      <c r="H8" s="110"/>
    </row>
    <row r="9" spans="1:9" ht="15.75" x14ac:dyDescent="0.25">
      <c r="A9" s="115"/>
      <c r="B9" s="170"/>
      <c r="C9" s="170"/>
      <c r="D9" s="170"/>
      <c r="E9" s="170"/>
      <c r="F9" s="108"/>
      <c r="G9" s="116" t="s">
        <v>2</v>
      </c>
      <c r="H9" s="110"/>
    </row>
    <row r="10" spans="1:9" ht="33.75" x14ac:dyDescent="0.25">
      <c r="A10" s="117" t="s">
        <v>3</v>
      </c>
      <c r="B10" s="117" t="s">
        <v>4</v>
      </c>
      <c r="C10" s="117" t="s">
        <v>5</v>
      </c>
      <c r="D10" s="117" t="s">
        <v>6</v>
      </c>
      <c r="E10" s="118" t="s">
        <v>7</v>
      </c>
      <c r="F10" s="117" t="s">
        <v>8</v>
      </c>
      <c r="G10" s="119" t="s">
        <v>9</v>
      </c>
      <c r="H10" s="98" t="s">
        <v>225</v>
      </c>
      <c r="I10" s="98" t="s">
        <v>9</v>
      </c>
    </row>
    <row r="11" spans="1:9" ht="15.75" x14ac:dyDescent="0.25">
      <c r="A11" s="120"/>
      <c r="B11" s="121" t="s">
        <v>10</v>
      </c>
      <c r="C11" s="122"/>
      <c r="D11" s="122"/>
      <c r="E11" s="123"/>
      <c r="F11" s="122"/>
      <c r="G11" s="124">
        <v>25632.5</v>
      </c>
      <c r="H11" s="102">
        <v>0</v>
      </c>
      <c r="I11" s="99">
        <f t="shared" ref="I11:I74" si="0">G11+H11</f>
        <v>25632.5</v>
      </c>
    </row>
    <row r="12" spans="1:9" ht="25.5" x14ac:dyDescent="0.25">
      <c r="A12" s="122" t="s">
        <v>11</v>
      </c>
      <c r="B12" s="121" t="s">
        <v>12</v>
      </c>
      <c r="C12" s="122">
        <v>887</v>
      </c>
      <c r="D12" s="123"/>
      <c r="E12" s="123"/>
      <c r="F12" s="122"/>
      <c r="G12" s="124">
        <f>G14+G17+G26</f>
        <v>10621.7</v>
      </c>
      <c r="H12" s="102">
        <v>0</v>
      </c>
      <c r="I12" s="99">
        <f t="shared" si="0"/>
        <v>10621.7</v>
      </c>
    </row>
    <row r="13" spans="1:9" ht="15.75" x14ac:dyDescent="0.25">
      <c r="A13" s="120"/>
      <c r="B13" s="125" t="s">
        <v>13</v>
      </c>
      <c r="C13" s="120">
        <v>887</v>
      </c>
      <c r="D13" s="126" t="s">
        <v>151</v>
      </c>
      <c r="E13" s="126"/>
      <c r="F13" s="120"/>
      <c r="G13" s="127">
        <f>G14+G17+G26</f>
        <v>10621.7</v>
      </c>
      <c r="H13" s="103">
        <v>0</v>
      </c>
      <c r="I13" s="100">
        <f t="shared" si="0"/>
        <v>10621.7</v>
      </c>
    </row>
    <row r="14" spans="1:9" ht="25.5" x14ac:dyDescent="0.25">
      <c r="A14" s="122">
        <v>1</v>
      </c>
      <c r="B14" s="121" t="s">
        <v>14</v>
      </c>
      <c r="C14" s="122">
        <v>887</v>
      </c>
      <c r="D14" s="123" t="s">
        <v>152</v>
      </c>
      <c r="E14" s="123"/>
      <c r="F14" s="122"/>
      <c r="G14" s="124">
        <f>G15</f>
        <v>1380.2</v>
      </c>
      <c r="H14" s="107">
        <f>0</f>
        <v>0</v>
      </c>
      <c r="I14" s="99">
        <f t="shared" si="0"/>
        <v>1380.2</v>
      </c>
    </row>
    <row r="15" spans="1:9" ht="15.75" x14ac:dyDescent="0.25">
      <c r="A15" s="122" t="s">
        <v>15</v>
      </c>
      <c r="B15" s="121" t="s">
        <v>16</v>
      </c>
      <c r="C15" s="122">
        <v>887</v>
      </c>
      <c r="D15" s="123" t="s">
        <v>152</v>
      </c>
      <c r="E15" s="123" t="s">
        <v>226</v>
      </c>
      <c r="F15" s="122"/>
      <c r="G15" s="124">
        <f>G16</f>
        <v>1380.2</v>
      </c>
      <c r="H15" s="107">
        <f>0</f>
        <v>0</v>
      </c>
      <c r="I15" s="99">
        <f t="shared" si="0"/>
        <v>1380.2</v>
      </c>
    </row>
    <row r="16" spans="1:9" ht="38.25" x14ac:dyDescent="0.25">
      <c r="A16" s="120" t="s">
        <v>17</v>
      </c>
      <c r="B16" s="125" t="s">
        <v>18</v>
      </c>
      <c r="C16" s="120">
        <v>887</v>
      </c>
      <c r="D16" s="126" t="s">
        <v>152</v>
      </c>
      <c r="E16" s="126" t="s">
        <v>226</v>
      </c>
      <c r="F16" s="120">
        <v>100</v>
      </c>
      <c r="G16" s="127">
        <v>1380.2</v>
      </c>
      <c r="H16" s="103">
        <f>0</f>
        <v>0</v>
      </c>
      <c r="I16" s="101">
        <f t="shared" si="0"/>
        <v>1380.2</v>
      </c>
    </row>
    <row r="17" spans="1:9" ht="25.5" x14ac:dyDescent="0.25">
      <c r="A17" s="122">
        <v>2</v>
      </c>
      <c r="B17" s="121" t="s">
        <v>19</v>
      </c>
      <c r="C17" s="122">
        <v>887</v>
      </c>
      <c r="D17" s="123" t="s">
        <v>153</v>
      </c>
      <c r="E17" s="123"/>
      <c r="F17" s="122"/>
      <c r="G17" s="124">
        <f>G18+G20+G22</f>
        <v>9145.5</v>
      </c>
      <c r="H17" s="107">
        <v>0</v>
      </c>
      <c r="I17" s="106">
        <f t="shared" si="0"/>
        <v>9145.5</v>
      </c>
    </row>
    <row r="18" spans="1:9" ht="15.75" x14ac:dyDescent="0.25">
      <c r="A18" s="122" t="s">
        <v>20</v>
      </c>
      <c r="B18" s="121" t="s">
        <v>21</v>
      </c>
      <c r="C18" s="122">
        <v>887</v>
      </c>
      <c r="D18" s="123" t="s">
        <v>153</v>
      </c>
      <c r="E18" s="123" t="s">
        <v>227</v>
      </c>
      <c r="F18" s="122"/>
      <c r="G18" s="124">
        <f>G19</f>
        <v>1161.7</v>
      </c>
      <c r="H18" s="107">
        <f>0</f>
        <v>0</v>
      </c>
      <c r="I18" s="106">
        <f t="shared" si="0"/>
        <v>1161.7</v>
      </c>
    </row>
    <row r="19" spans="1:9" ht="38.25" x14ac:dyDescent="0.25">
      <c r="A19" s="120" t="s">
        <v>22</v>
      </c>
      <c r="B19" s="125" t="s">
        <v>18</v>
      </c>
      <c r="C19" s="120">
        <v>887</v>
      </c>
      <c r="D19" s="126" t="s">
        <v>153</v>
      </c>
      <c r="E19" s="126" t="s">
        <v>227</v>
      </c>
      <c r="F19" s="120">
        <v>100</v>
      </c>
      <c r="G19" s="127">
        <v>1161.7</v>
      </c>
      <c r="H19" s="103">
        <f>0</f>
        <v>0</v>
      </c>
      <c r="I19" s="101">
        <f t="shared" si="0"/>
        <v>1161.7</v>
      </c>
    </row>
    <row r="20" spans="1:9" ht="15.75" x14ac:dyDescent="0.25">
      <c r="A20" s="122" t="s">
        <v>23</v>
      </c>
      <c r="B20" s="121" t="s">
        <v>24</v>
      </c>
      <c r="C20" s="122">
        <v>887</v>
      </c>
      <c r="D20" s="123" t="s">
        <v>153</v>
      </c>
      <c r="E20" s="123" t="s">
        <v>228</v>
      </c>
      <c r="F20" s="122"/>
      <c r="G20" s="128">
        <f>G21</f>
        <v>316.5</v>
      </c>
      <c r="H20" s="107">
        <f>0</f>
        <v>0</v>
      </c>
      <c r="I20" s="106">
        <f t="shared" si="0"/>
        <v>316.5</v>
      </c>
    </row>
    <row r="21" spans="1:9" ht="38.25" x14ac:dyDescent="0.25">
      <c r="A21" s="120" t="s">
        <v>25</v>
      </c>
      <c r="B21" s="125" t="s">
        <v>18</v>
      </c>
      <c r="C21" s="120">
        <v>887</v>
      </c>
      <c r="D21" s="126" t="s">
        <v>153</v>
      </c>
      <c r="E21" s="126" t="s">
        <v>228</v>
      </c>
      <c r="F21" s="120">
        <v>100</v>
      </c>
      <c r="G21" s="129">
        <v>316.5</v>
      </c>
      <c r="H21" s="103">
        <f>0</f>
        <v>0</v>
      </c>
      <c r="I21" s="101">
        <f t="shared" si="0"/>
        <v>316.5</v>
      </c>
    </row>
    <row r="22" spans="1:9" ht="15.75" x14ac:dyDescent="0.25">
      <c r="A22" s="122" t="s">
        <v>26</v>
      </c>
      <c r="B22" s="121" t="s">
        <v>27</v>
      </c>
      <c r="C22" s="122">
        <v>887</v>
      </c>
      <c r="D22" s="123" t="s">
        <v>153</v>
      </c>
      <c r="E22" s="130" t="s">
        <v>229</v>
      </c>
      <c r="F22" s="122"/>
      <c r="G22" s="124">
        <f>G23+G24+G25</f>
        <v>7667.3</v>
      </c>
      <c r="H22" s="107">
        <v>0</v>
      </c>
      <c r="I22" s="99">
        <f t="shared" si="0"/>
        <v>7667.3</v>
      </c>
    </row>
    <row r="23" spans="1:9" ht="38.25" x14ac:dyDescent="0.25">
      <c r="A23" s="126" t="s">
        <v>237</v>
      </c>
      <c r="B23" s="125" t="s">
        <v>18</v>
      </c>
      <c r="C23" s="120">
        <v>887</v>
      </c>
      <c r="D23" s="126" t="s">
        <v>153</v>
      </c>
      <c r="E23" s="130" t="s">
        <v>229</v>
      </c>
      <c r="F23" s="120">
        <v>100</v>
      </c>
      <c r="G23" s="127">
        <v>5642.3</v>
      </c>
      <c r="H23" s="103">
        <v>0</v>
      </c>
      <c r="I23" s="101">
        <f t="shared" si="0"/>
        <v>5642.3</v>
      </c>
    </row>
    <row r="24" spans="1:9" ht="15.75" x14ac:dyDescent="0.25">
      <c r="A24" s="120" t="s">
        <v>28</v>
      </c>
      <c r="B24" s="125" t="s">
        <v>29</v>
      </c>
      <c r="C24" s="120">
        <v>887</v>
      </c>
      <c r="D24" s="126" t="s">
        <v>153</v>
      </c>
      <c r="E24" s="130" t="s">
        <v>229</v>
      </c>
      <c r="F24" s="120">
        <v>200</v>
      </c>
      <c r="G24" s="127">
        <v>2000</v>
      </c>
      <c r="H24" s="104">
        <f>0</f>
        <v>0</v>
      </c>
      <c r="I24" s="101">
        <f t="shared" si="0"/>
        <v>2000</v>
      </c>
    </row>
    <row r="25" spans="1:9" ht="15.75" x14ac:dyDescent="0.25">
      <c r="A25" s="120" t="s">
        <v>30</v>
      </c>
      <c r="B25" s="125" t="s">
        <v>31</v>
      </c>
      <c r="C25" s="120">
        <v>887</v>
      </c>
      <c r="D25" s="126" t="s">
        <v>153</v>
      </c>
      <c r="E25" s="130" t="s">
        <v>229</v>
      </c>
      <c r="F25" s="120">
        <v>800</v>
      </c>
      <c r="G25" s="131">
        <v>25</v>
      </c>
      <c r="H25" s="104">
        <f>0</f>
        <v>0</v>
      </c>
      <c r="I25" s="101">
        <f t="shared" si="0"/>
        <v>25</v>
      </c>
    </row>
    <row r="26" spans="1:9" ht="15.75" x14ac:dyDescent="0.25">
      <c r="A26" s="132">
        <v>3</v>
      </c>
      <c r="B26" s="133" t="s">
        <v>32</v>
      </c>
      <c r="C26" s="132">
        <v>887</v>
      </c>
      <c r="D26" s="134" t="s">
        <v>154</v>
      </c>
      <c r="E26" s="134"/>
      <c r="F26" s="135"/>
      <c r="G26" s="136">
        <f>G27</f>
        <v>96</v>
      </c>
      <c r="H26" s="102">
        <f>0</f>
        <v>0</v>
      </c>
      <c r="I26" s="106">
        <f t="shared" si="0"/>
        <v>96</v>
      </c>
    </row>
    <row r="27" spans="1:9" ht="25.5" x14ac:dyDescent="0.25">
      <c r="A27" s="137" t="s">
        <v>33</v>
      </c>
      <c r="B27" s="138" t="s">
        <v>34</v>
      </c>
      <c r="C27" s="137">
        <v>887</v>
      </c>
      <c r="D27" s="139" t="s">
        <v>154</v>
      </c>
      <c r="E27" s="139" t="s">
        <v>238</v>
      </c>
      <c r="F27" s="137"/>
      <c r="G27" s="131">
        <f>G28</f>
        <v>96</v>
      </c>
      <c r="H27" s="104">
        <f>0</f>
        <v>0</v>
      </c>
      <c r="I27" s="101">
        <f t="shared" si="0"/>
        <v>96</v>
      </c>
    </row>
    <row r="28" spans="1:9" ht="15.75" x14ac:dyDescent="0.25">
      <c r="A28" s="137" t="s">
        <v>35</v>
      </c>
      <c r="B28" s="138" t="s">
        <v>31</v>
      </c>
      <c r="C28" s="137">
        <v>887</v>
      </c>
      <c r="D28" s="139" t="s">
        <v>154</v>
      </c>
      <c r="E28" s="139" t="s">
        <v>238</v>
      </c>
      <c r="F28" s="137">
        <v>800</v>
      </c>
      <c r="G28" s="131">
        <v>96</v>
      </c>
      <c r="H28" s="140">
        <f>0</f>
        <v>0</v>
      </c>
      <c r="I28" s="101">
        <f t="shared" si="0"/>
        <v>96</v>
      </c>
    </row>
    <row r="29" spans="1:9" ht="25.5" x14ac:dyDescent="0.25">
      <c r="A29" s="122" t="s">
        <v>36</v>
      </c>
      <c r="B29" s="121" t="s">
        <v>37</v>
      </c>
      <c r="C29" s="122">
        <v>973</v>
      </c>
      <c r="D29" s="123"/>
      <c r="E29" s="123"/>
      <c r="F29" s="122"/>
      <c r="G29" s="124">
        <v>88888.3</v>
      </c>
      <c r="H29" s="107">
        <v>22315.200000000001</v>
      </c>
      <c r="I29" s="106">
        <f>G29+H29</f>
        <v>111203.5</v>
      </c>
    </row>
    <row r="30" spans="1:9" ht="15.75" x14ac:dyDescent="0.25">
      <c r="A30" s="122"/>
      <c r="B30" s="121" t="s">
        <v>13</v>
      </c>
      <c r="C30" s="122">
        <v>973</v>
      </c>
      <c r="D30" s="123" t="s">
        <v>151</v>
      </c>
      <c r="E30" s="123"/>
      <c r="F30" s="122"/>
      <c r="G30" s="124">
        <f>G31+G41+G44</f>
        <v>18537.199999999997</v>
      </c>
      <c r="H30" s="107">
        <f>H31</f>
        <v>1195</v>
      </c>
      <c r="I30" s="106">
        <f t="shared" si="0"/>
        <v>19732.199999999997</v>
      </c>
    </row>
    <row r="31" spans="1:9" ht="38.25" x14ac:dyDescent="0.25">
      <c r="A31" s="122">
        <v>1</v>
      </c>
      <c r="B31" s="121" t="s">
        <v>38</v>
      </c>
      <c r="C31" s="122">
        <v>973</v>
      </c>
      <c r="D31" s="123" t="s">
        <v>155</v>
      </c>
      <c r="E31" s="123"/>
      <c r="F31" s="122"/>
      <c r="G31" s="124">
        <f>G32+G34+G38</f>
        <v>18029.399999999998</v>
      </c>
      <c r="H31" s="107">
        <f>H32+H34</f>
        <v>1195</v>
      </c>
      <c r="I31" s="106">
        <f>G31+H31</f>
        <v>19224.399999999998</v>
      </c>
    </row>
    <row r="32" spans="1:9" ht="15.75" x14ac:dyDescent="0.25">
      <c r="A32" s="122" t="s">
        <v>15</v>
      </c>
      <c r="B32" s="121" t="s">
        <v>39</v>
      </c>
      <c r="C32" s="122">
        <v>973</v>
      </c>
      <c r="D32" s="123" t="s">
        <v>155</v>
      </c>
      <c r="E32" s="123" t="s">
        <v>230</v>
      </c>
      <c r="F32" s="122"/>
      <c r="G32" s="124">
        <f>G33</f>
        <v>1380.2</v>
      </c>
      <c r="H32" s="107">
        <f>H33</f>
        <v>50</v>
      </c>
      <c r="I32" s="106">
        <f>G32+H32</f>
        <v>1430.2</v>
      </c>
    </row>
    <row r="33" spans="1:9" ht="38.25" x14ac:dyDescent="0.25">
      <c r="A33" s="120" t="s">
        <v>17</v>
      </c>
      <c r="B33" s="125" t="s">
        <v>18</v>
      </c>
      <c r="C33" s="120">
        <v>973</v>
      </c>
      <c r="D33" s="126" t="s">
        <v>155</v>
      </c>
      <c r="E33" s="126" t="s">
        <v>230</v>
      </c>
      <c r="F33" s="120">
        <v>100</v>
      </c>
      <c r="G33" s="127">
        <v>1380.2</v>
      </c>
      <c r="H33" s="103">
        <v>50</v>
      </c>
      <c r="I33" s="101">
        <f t="shared" si="0"/>
        <v>1430.2</v>
      </c>
    </row>
    <row r="34" spans="1:9" ht="15.75" x14ac:dyDescent="0.25">
      <c r="A34" s="122" t="s">
        <v>40</v>
      </c>
      <c r="B34" s="121" t="s">
        <v>41</v>
      </c>
      <c r="C34" s="122">
        <v>973</v>
      </c>
      <c r="D34" s="123" t="s">
        <v>155</v>
      </c>
      <c r="E34" s="123" t="s">
        <v>231</v>
      </c>
      <c r="F34" s="122"/>
      <c r="G34" s="124">
        <f>G35+G36+G37</f>
        <v>13726.599999999999</v>
      </c>
      <c r="H34" s="107">
        <f>H35</f>
        <v>1145</v>
      </c>
      <c r="I34" s="106">
        <f t="shared" si="0"/>
        <v>14871.599999999999</v>
      </c>
    </row>
    <row r="35" spans="1:9" ht="38.25" x14ac:dyDescent="0.25">
      <c r="A35" s="120" t="s">
        <v>42</v>
      </c>
      <c r="B35" s="125" t="s">
        <v>18</v>
      </c>
      <c r="C35" s="120">
        <v>973</v>
      </c>
      <c r="D35" s="126" t="s">
        <v>155</v>
      </c>
      <c r="E35" s="126" t="s">
        <v>231</v>
      </c>
      <c r="F35" s="120">
        <v>100</v>
      </c>
      <c r="G35" s="127">
        <v>10122.799999999999</v>
      </c>
      <c r="H35" s="103">
        <v>1145</v>
      </c>
      <c r="I35" s="101">
        <f t="shared" si="0"/>
        <v>11267.8</v>
      </c>
    </row>
    <row r="36" spans="1:9" ht="15.75" x14ac:dyDescent="0.25">
      <c r="A36" s="120" t="s">
        <v>43</v>
      </c>
      <c r="B36" s="125" t="s">
        <v>29</v>
      </c>
      <c r="C36" s="120">
        <v>973</v>
      </c>
      <c r="D36" s="126" t="s">
        <v>155</v>
      </c>
      <c r="E36" s="126" t="s">
        <v>231</v>
      </c>
      <c r="F36" s="120">
        <v>200</v>
      </c>
      <c r="G36" s="127">
        <v>3583.8</v>
      </c>
      <c r="H36" s="103">
        <v>0</v>
      </c>
      <c r="I36" s="101">
        <f t="shared" si="0"/>
        <v>3583.8</v>
      </c>
    </row>
    <row r="37" spans="1:9" ht="15.75" x14ac:dyDescent="0.25">
      <c r="A37" s="120" t="s">
        <v>44</v>
      </c>
      <c r="B37" s="125" t="s">
        <v>31</v>
      </c>
      <c r="C37" s="120">
        <v>973</v>
      </c>
      <c r="D37" s="126" t="s">
        <v>155</v>
      </c>
      <c r="E37" s="126" t="s">
        <v>231</v>
      </c>
      <c r="F37" s="120">
        <v>800</v>
      </c>
      <c r="G37" s="131">
        <v>20</v>
      </c>
      <c r="H37" s="103">
        <v>0</v>
      </c>
      <c r="I37" s="101">
        <f t="shared" si="0"/>
        <v>20</v>
      </c>
    </row>
    <row r="38" spans="1:9" ht="38.25" x14ac:dyDescent="0.25">
      <c r="A38" s="141" t="s">
        <v>45</v>
      </c>
      <c r="B38" s="121" t="s">
        <v>50</v>
      </c>
      <c r="C38" s="122">
        <v>973</v>
      </c>
      <c r="D38" s="123" t="s">
        <v>155</v>
      </c>
      <c r="E38" s="123" t="s">
        <v>51</v>
      </c>
      <c r="F38" s="122"/>
      <c r="G38" s="124">
        <f>G39+G40</f>
        <v>2922.6</v>
      </c>
      <c r="H38" s="107">
        <f>0</f>
        <v>0</v>
      </c>
      <c r="I38" s="106">
        <f t="shared" si="0"/>
        <v>2922.6</v>
      </c>
    </row>
    <row r="39" spans="1:9" ht="38.25" x14ac:dyDescent="0.25">
      <c r="A39" s="142" t="s">
        <v>48</v>
      </c>
      <c r="B39" s="125" t="s">
        <v>18</v>
      </c>
      <c r="C39" s="120">
        <v>973</v>
      </c>
      <c r="D39" s="126" t="s">
        <v>155</v>
      </c>
      <c r="E39" s="126" t="s">
        <v>51</v>
      </c>
      <c r="F39" s="120">
        <v>100</v>
      </c>
      <c r="G39" s="127">
        <v>2710.5</v>
      </c>
      <c r="H39" s="104">
        <f>0</f>
        <v>0</v>
      </c>
      <c r="I39" s="101">
        <f t="shared" si="0"/>
        <v>2710.5</v>
      </c>
    </row>
    <row r="40" spans="1:9" ht="15.75" x14ac:dyDescent="0.25">
      <c r="A40" s="142" t="s">
        <v>232</v>
      </c>
      <c r="B40" s="125" t="s">
        <v>29</v>
      </c>
      <c r="C40" s="120">
        <v>973</v>
      </c>
      <c r="D40" s="126" t="s">
        <v>155</v>
      </c>
      <c r="E40" s="126" t="s">
        <v>51</v>
      </c>
      <c r="F40" s="120">
        <v>200</v>
      </c>
      <c r="G40" s="131">
        <v>212.1</v>
      </c>
      <c r="H40" s="104">
        <f>0</f>
        <v>0</v>
      </c>
      <c r="I40" s="101">
        <f t="shared" si="0"/>
        <v>212.1</v>
      </c>
    </row>
    <row r="41" spans="1:9" ht="15.75" x14ac:dyDescent="0.25">
      <c r="A41" s="122">
        <v>2</v>
      </c>
      <c r="B41" s="121" t="s">
        <v>54</v>
      </c>
      <c r="C41" s="122">
        <v>973</v>
      </c>
      <c r="D41" s="123" t="s">
        <v>156</v>
      </c>
      <c r="E41" s="123"/>
      <c r="F41" s="122"/>
      <c r="G41" s="136">
        <f>G42</f>
        <v>200</v>
      </c>
      <c r="H41" s="124">
        <f>0</f>
        <v>0</v>
      </c>
      <c r="I41" s="106">
        <f t="shared" si="0"/>
        <v>200</v>
      </c>
    </row>
    <row r="42" spans="1:9" ht="15.75" x14ac:dyDescent="0.25">
      <c r="A42" s="120" t="s">
        <v>20</v>
      </c>
      <c r="B42" s="125" t="s">
        <v>55</v>
      </c>
      <c r="C42" s="120">
        <v>973</v>
      </c>
      <c r="D42" s="126" t="s">
        <v>156</v>
      </c>
      <c r="E42" s="126" t="s">
        <v>233</v>
      </c>
      <c r="F42" s="120"/>
      <c r="G42" s="136">
        <f>G43</f>
        <v>200</v>
      </c>
      <c r="H42" s="143">
        <f>0</f>
        <v>0</v>
      </c>
      <c r="I42" s="106">
        <f t="shared" si="0"/>
        <v>200</v>
      </c>
    </row>
    <row r="43" spans="1:9" ht="15.75" x14ac:dyDescent="0.25">
      <c r="A43" s="120" t="s">
        <v>22</v>
      </c>
      <c r="B43" s="125" t="s">
        <v>31</v>
      </c>
      <c r="C43" s="120">
        <v>973</v>
      </c>
      <c r="D43" s="126" t="s">
        <v>156</v>
      </c>
      <c r="E43" s="126" t="s">
        <v>233</v>
      </c>
      <c r="F43" s="144">
        <v>800</v>
      </c>
      <c r="G43" s="145">
        <v>200</v>
      </c>
      <c r="H43" s="146">
        <f>0</f>
        <v>0</v>
      </c>
      <c r="I43" s="101">
        <f t="shared" si="0"/>
        <v>200</v>
      </c>
    </row>
    <row r="44" spans="1:9" ht="15.75" x14ac:dyDescent="0.25">
      <c r="A44" s="122">
        <v>3</v>
      </c>
      <c r="B44" s="121" t="s">
        <v>56</v>
      </c>
      <c r="C44" s="122">
        <v>973</v>
      </c>
      <c r="D44" s="123" t="s">
        <v>154</v>
      </c>
      <c r="E44" s="123"/>
      <c r="F44" s="147"/>
      <c r="G44" s="148">
        <v>307.8</v>
      </c>
      <c r="H44" s="143">
        <f>0</f>
        <v>0</v>
      </c>
      <c r="I44" s="106">
        <f t="shared" si="0"/>
        <v>307.8</v>
      </c>
    </row>
    <row r="45" spans="1:9" ht="15.75" x14ac:dyDescent="0.25">
      <c r="A45" s="120" t="s">
        <v>33</v>
      </c>
      <c r="B45" s="125" t="s">
        <v>57</v>
      </c>
      <c r="C45" s="120">
        <v>973</v>
      </c>
      <c r="D45" s="126" t="s">
        <v>154</v>
      </c>
      <c r="E45" s="126" t="s">
        <v>234</v>
      </c>
      <c r="F45" s="144"/>
      <c r="G45" s="145">
        <f>G46</f>
        <v>300</v>
      </c>
      <c r="H45" s="146">
        <f>0</f>
        <v>0</v>
      </c>
      <c r="I45" s="101">
        <f t="shared" si="0"/>
        <v>300</v>
      </c>
    </row>
    <row r="46" spans="1:9" ht="15.75" x14ac:dyDescent="0.25">
      <c r="A46" s="120" t="s">
        <v>35</v>
      </c>
      <c r="B46" s="125" t="s">
        <v>29</v>
      </c>
      <c r="C46" s="120">
        <v>973</v>
      </c>
      <c r="D46" s="126" t="s">
        <v>154</v>
      </c>
      <c r="E46" s="126" t="s">
        <v>234</v>
      </c>
      <c r="F46" s="144">
        <v>200</v>
      </c>
      <c r="G46" s="145">
        <v>300</v>
      </c>
      <c r="H46" s="146">
        <f>0</f>
        <v>0</v>
      </c>
      <c r="I46" s="101">
        <f t="shared" si="0"/>
        <v>300</v>
      </c>
    </row>
    <row r="47" spans="1:9" s="152" customFormat="1" ht="38.25" x14ac:dyDescent="0.25">
      <c r="A47" s="141" t="s">
        <v>235</v>
      </c>
      <c r="B47" s="149" t="s">
        <v>46</v>
      </c>
      <c r="C47" s="141">
        <v>973</v>
      </c>
      <c r="D47" s="150" t="s">
        <v>154</v>
      </c>
      <c r="E47" s="150" t="s">
        <v>47</v>
      </c>
      <c r="F47" s="141"/>
      <c r="G47" s="136">
        <f>G48</f>
        <v>7.8</v>
      </c>
      <c r="H47" s="102">
        <f>0</f>
        <v>0</v>
      </c>
      <c r="I47" s="151">
        <f>G47+H47</f>
        <v>7.8</v>
      </c>
    </row>
    <row r="48" spans="1:9" s="152" customFormat="1" ht="15.75" x14ac:dyDescent="0.25">
      <c r="A48" s="142" t="s">
        <v>236</v>
      </c>
      <c r="B48" s="153" t="s">
        <v>29</v>
      </c>
      <c r="C48" s="142">
        <v>973</v>
      </c>
      <c r="D48" s="154" t="s">
        <v>154</v>
      </c>
      <c r="E48" s="154" t="s">
        <v>47</v>
      </c>
      <c r="F48" s="142">
        <v>200</v>
      </c>
      <c r="G48" s="131">
        <v>7.8</v>
      </c>
      <c r="H48" s="104">
        <f>0</f>
        <v>0</v>
      </c>
      <c r="I48" s="155">
        <f>G48+H48</f>
        <v>7.8</v>
      </c>
    </row>
    <row r="49" spans="1:9" ht="15.75" x14ac:dyDescent="0.25">
      <c r="A49" s="122">
        <v>4</v>
      </c>
      <c r="B49" s="121" t="s">
        <v>58</v>
      </c>
      <c r="C49" s="122">
        <v>973</v>
      </c>
      <c r="D49" s="123" t="s">
        <v>157</v>
      </c>
      <c r="E49" s="123"/>
      <c r="F49" s="122"/>
      <c r="G49" s="136">
        <f t="shared" ref="G49:H51" si="1">G50</f>
        <v>100</v>
      </c>
      <c r="H49" s="107">
        <f t="shared" si="1"/>
        <v>-83.2</v>
      </c>
      <c r="I49" s="106">
        <f t="shared" si="0"/>
        <v>16.799999999999997</v>
      </c>
    </row>
    <row r="50" spans="1:9" ht="25.5" x14ac:dyDescent="0.25">
      <c r="A50" s="122" t="s">
        <v>59</v>
      </c>
      <c r="B50" s="149" t="s">
        <v>239</v>
      </c>
      <c r="C50" s="122">
        <v>973</v>
      </c>
      <c r="D50" s="123" t="s">
        <v>224</v>
      </c>
      <c r="E50" s="123"/>
      <c r="F50" s="122"/>
      <c r="G50" s="136">
        <f t="shared" si="1"/>
        <v>100</v>
      </c>
      <c r="H50" s="107">
        <f t="shared" si="1"/>
        <v>-83.2</v>
      </c>
      <c r="I50" s="106">
        <f t="shared" si="0"/>
        <v>16.799999999999997</v>
      </c>
    </row>
    <row r="51" spans="1:9" ht="25.5" x14ac:dyDescent="0.25">
      <c r="A51" s="120" t="s">
        <v>61</v>
      </c>
      <c r="B51" s="125" t="s">
        <v>62</v>
      </c>
      <c r="C51" s="120">
        <v>973</v>
      </c>
      <c r="D51" s="126" t="s">
        <v>224</v>
      </c>
      <c r="E51" s="126">
        <v>2190000091</v>
      </c>
      <c r="F51" s="120"/>
      <c r="G51" s="131">
        <f t="shared" si="1"/>
        <v>100</v>
      </c>
      <c r="H51" s="103">
        <f t="shared" si="1"/>
        <v>-83.2</v>
      </c>
      <c r="I51" s="101">
        <f t="shared" si="0"/>
        <v>16.799999999999997</v>
      </c>
    </row>
    <row r="52" spans="1:9" ht="15.75" x14ac:dyDescent="0.25">
      <c r="A52" s="120" t="s">
        <v>63</v>
      </c>
      <c r="B52" s="125" t="s">
        <v>29</v>
      </c>
      <c r="C52" s="120">
        <v>973</v>
      </c>
      <c r="D52" s="126" t="s">
        <v>224</v>
      </c>
      <c r="E52" s="126">
        <v>2190000091</v>
      </c>
      <c r="F52" s="120">
        <v>200</v>
      </c>
      <c r="G52" s="131">
        <v>100</v>
      </c>
      <c r="H52" s="103">
        <v>-83.2</v>
      </c>
      <c r="I52" s="101">
        <f t="shared" si="0"/>
        <v>16.799999999999997</v>
      </c>
    </row>
    <row r="53" spans="1:9" ht="15.75" x14ac:dyDescent="0.25">
      <c r="A53" s="122">
        <v>5</v>
      </c>
      <c r="B53" s="121" t="s">
        <v>64</v>
      </c>
      <c r="C53" s="122">
        <v>973</v>
      </c>
      <c r="D53" s="123" t="s">
        <v>158</v>
      </c>
      <c r="E53" s="123"/>
      <c r="F53" s="122"/>
      <c r="G53" s="148">
        <f>G54</f>
        <v>400</v>
      </c>
      <c r="H53" s="124">
        <f>0</f>
        <v>0</v>
      </c>
      <c r="I53" s="106">
        <f t="shared" si="0"/>
        <v>400</v>
      </c>
    </row>
    <row r="54" spans="1:9" ht="15.75" x14ac:dyDescent="0.25">
      <c r="A54" s="122" t="s">
        <v>65</v>
      </c>
      <c r="B54" s="121" t="s">
        <v>66</v>
      </c>
      <c r="C54" s="122">
        <v>973</v>
      </c>
      <c r="D54" s="123" t="s">
        <v>159</v>
      </c>
      <c r="E54" s="123"/>
      <c r="F54" s="122"/>
      <c r="G54" s="148">
        <f>G55</f>
        <v>400</v>
      </c>
      <c r="H54" s="124">
        <f>0</f>
        <v>0</v>
      </c>
      <c r="I54" s="106">
        <f t="shared" si="0"/>
        <v>400</v>
      </c>
    </row>
    <row r="55" spans="1:9" ht="25.5" x14ac:dyDescent="0.25">
      <c r="A55" s="120" t="s">
        <v>67</v>
      </c>
      <c r="B55" s="125" t="s">
        <v>68</v>
      </c>
      <c r="C55" s="120">
        <v>973</v>
      </c>
      <c r="D55" s="126" t="s">
        <v>159</v>
      </c>
      <c r="E55" s="126">
        <v>5100000120</v>
      </c>
      <c r="F55" s="120"/>
      <c r="G55" s="145">
        <f>G56</f>
        <v>400</v>
      </c>
      <c r="H55" s="127">
        <f>0</f>
        <v>0</v>
      </c>
      <c r="I55" s="101">
        <f t="shared" si="0"/>
        <v>400</v>
      </c>
    </row>
    <row r="56" spans="1:9" ht="15.75" x14ac:dyDescent="0.25">
      <c r="A56" s="120" t="s">
        <v>69</v>
      </c>
      <c r="B56" s="125" t="s">
        <v>29</v>
      </c>
      <c r="C56" s="120">
        <v>973</v>
      </c>
      <c r="D56" s="126" t="s">
        <v>159</v>
      </c>
      <c r="E56" s="126">
        <v>5100000120</v>
      </c>
      <c r="F56" s="120">
        <v>200</v>
      </c>
      <c r="G56" s="145">
        <v>400</v>
      </c>
      <c r="H56" s="127">
        <f>0</f>
        <v>0</v>
      </c>
      <c r="I56" s="101">
        <f t="shared" si="0"/>
        <v>400</v>
      </c>
    </row>
    <row r="57" spans="1:9" ht="15.75" x14ac:dyDescent="0.25">
      <c r="A57" s="122">
        <v>6</v>
      </c>
      <c r="B57" s="121" t="s">
        <v>70</v>
      </c>
      <c r="C57" s="122">
        <v>973</v>
      </c>
      <c r="D57" s="123" t="s">
        <v>160</v>
      </c>
      <c r="E57" s="123"/>
      <c r="F57" s="122"/>
      <c r="G57" s="124">
        <f>G58</f>
        <v>44625.2</v>
      </c>
      <c r="H57" s="107">
        <f>H58</f>
        <v>2503.4</v>
      </c>
      <c r="I57" s="106">
        <f t="shared" si="0"/>
        <v>47128.6</v>
      </c>
    </row>
    <row r="58" spans="1:9" ht="15.75" x14ac:dyDescent="0.25">
      <c r="A58" s="122" t="s">
        <v>71</v>
      </c>
      <c r="B58" s="121" t="s">
        <v>72</v>
      </c>
      <c r="C58" s="122">
        <v>973</v>
      </c>
      <c r="D58" s="123" t="s">
        <v>161</v>
      </c>
      <c r="E58" s="123"/>
      <c r="F58" s="122"/>
      <c r="G58" s="124">
        <f>G59+G62+G64</f>
        <v>44625.2</v>
      </c>
      <c r="H58" s="107">
        <f>H59+H62+H64</f>
        <v>2503.4</v>
      </c>
      <c r="I58" s="106">
        <f t="shared" si="0"/>
        <v>47128.6</v>
      </c>
    </row>
    <row r="59" spans="1:9" ht="15.75" x14ac:dyDescent="0.25">
      <c r="A59" s="120" t="s">
        <v>73</v>
      </c>
      <c r="B59" s="125" t="s">
        <v>74</v>
      </c>
      <c r="C59" s="122">
        <v>973</v>
      </c>
      <c r="D59" s="123" t="s">
        <v>161</v>
      </c>
      <c r="E59" s="123">
        <v>6000000131</v>
      </c>
      <c r="F59" s="122"/>
      <c r="G59" s="124">
        <f>G60+G61</f>
        <v>24625.200000000001</v>
      </c>
      <c r="H59" s="107">
        <f>H60</f>
        <v>1591.6</v>
      </c>
      <c r="I59" s="106">
        <f t="shared" si="0"/>
        <v>26216.799999999999</v>
      </c>
    </row>
    <row r="60" spans="1:9" ht="15.75" x14ac:dyDescent="0.25">
      <c r="A60" s="120" t="s">
        <v>75</v>
      </c>
      <c r="B60" s="125" t="s">
        <v>29</v>
      </c>
      <c r="C60" s="120">
        <v>973</v>
      </c>
      <c r="D60" s="126" t="s">
        <v>161</v>
      </c>
      <c r="E60" s="126">
        <v>6000000131</v>
      </c>
      <c r="F60" s="120">
        <v>200</v>
      </c>
      <c r="G60" s="127">
        <v>23925.200000000001</v>
      </c>
      <c r="H60" s="103">
        <v>1591.6</v>
      </c>
      <c r="I60" s="101">
        <f t="shared" si="0"/>
        <v>25516.799999999999</v>
      </c>
    </row>
    <row r="61" spans="1:9" ht="15.75" x14ac:dyDescent="0.25">
      <c r="A61" s="120" t="s">
        <v>76</v>
      </c>
      <c r="B61" s="125" t="s">
        <v>31</v>
      </c>
      <c r="C61" s="120">
        <v>973</v>
      </c>
      <c r="D61" s="126" t="s">
        <v>161</v>
      </c>
      <c r="E61" s="126">
        <v>6000000131</v>
      </c>
      <c r="F61" s="120">
        <v>800</v>
      </c>
      <c r="G61" s="129">
        <v>700</v>
      </c>
      <c r="H61" s="103">
        <f>0</f>
        <v>0</v>
      </c>
      <c r="I61" s="101">
        <f t="shared" si="0"/>
        <v>700</v>
      </c>
    </row>
    <row r="62" spans="1:9" ht="25.5" x14ac:dyDescent="0.25">
      <c r="A62" s="122" t="s">
        <v>77</v>
      </c>
      <c r="B62" s="121" t="s">
        <v>78</v>
      </c>
      <c r="C62" s="122">
        <v>973</v>
      </c>
      <c r="D62" s="123" t="s">
        <v>161</v>
      </c>
      <c r="E62" s="123">
        <v>6000000151</v>
      </c>
      <c r="F62" s="122"/>
      <c r="G62" s="124">
        <f>G63</f>
        <v>3000</v>
      </c>
      <c r="H62" s="107">
        <f>H63</f>
        <v>373.2</v>
      </c>
      <c r="I62" s="106">
        <f>G62+H62</f>
        <v>3373.2</v>
      </c>
    </row>
    <row r="63" spans="1:9" ht="15.75" x14ac:dyDescent="0.25">
      <c r="A63" s="120" t="s">
        <v>79</v>
      </c>
      <c r="B63" s="125" t="s">
        <v>29</v>
      </c>
      <c r="C63" s="120">
        <v>973</v>
      </c>
      <c r="D63" s="126" t="s">
        <v>161</v>
      </c>
      <c r="E63" s="126">
        <v>6000000151</v>
      </c>
      <c r="F63" s="120">
        <v>200</v>
      </c>
      <c r="G63" s="127">
        <v>3000</v>
      </c>
      <c r="H63" s="103">
        <v>373.2</v>
      </c>
      <c r="I63" s="101">
        <f t="shared" si="0"/>
        <v>3373.2</v>
      </c>
    </row>
    <row r="64" spans="1:9" ht="15.75" x14ac:dyDescent="0.25">
      <c r="A64" s="122" t="s">
        <v>80</v>
      </c>
      <c r="B64" s="121" t="s">
        <v>81</v>
      </c>
      <c r="C64" s="122">
        <v>973</v>
      </c>
      <c r="D64" s="123" t="s">
        <v>161</v>
      </c>
      <c r="E64" s="123">
        <v>6000400005</v>
      </c>
      <c r="F64" s="122"/>
      <c r="G64" s="124">
        <f>G65</f>
        <v>17000</v>
      </c>
      <c r="H64" s="107">
        <f>H65</f>
        <v>538.6</v>
      </c>
      <c r="I64" s="106">
        <f t="shared" si="0"/>
        <v>17538.599999999999</v>
      </c>
    </row>
    <row r="65" spans="1:9" ht="15.75" x14ac:dyDescent="0.25">
      <c r="A65" s="120" t="s">
        <v>82</v>
      </c>
      <c r="B65" s="125" t="s">
        <v>29</v>
      </c>
      <c r="C65" s="120">
        <v>973</v>
      </c>
      <c r="D65" s="126" t="s">
        <v>161</v>
      </c>
      <c r="E65" s="126">
        <v>6000400005</v>
      </c>
      <c r="F65" s="120">
        <v>200</v>
      </c>
      <c r="G65" s="127">
        <v>17000</v>
      </c>
      <c r="H65" s="103">
        <v>538.6</v>
      </c>
      <c r="I65" s="101">
        <f t="shared" si="0"/>
        <v>17538.599999999999</v>
      </c>
    </row>
    <row r="66" spans="1:9" ht="15.75" x14ac:dyDescent="0.25">
      <c r="A66" s="122">
        <v>7</v>
      </c>
      <c r="B66" s="121" t="s">
        <v>83</v>
      </c>
      <c r="C66" s="122">
        <v>973</v>
      </c>
      <c r="D66" s="123" t="s">
        <v>162</v>
      </c>
      <c r="E66" s="123"/>
      <c r="F66" s="122"/>
      <c r="G66" s="136">
        <f>G67+G70</f>
        <v>700</v>
      </c>
      <c r="H66" s="107">
        <v>1500</v>
      </c>
      <c r="I66" s="106">
        <f t="shared" si="0"/>
        <v>2200</v>
      </c>
    </row>
    <row r="67" spans="1:9" ht="15.75" x14ac:dyDescent="0.25">
      <c r="A67" s="122" t="s">
        <v>84</v>
      </c>
      <c r="B67" s="121" t="s">
        <v>85</v>
      </c>
      <c r="C67" s="122">
        <v>973</v>
      </c>
      <c r="D67" s="123" t="s">
        <v>163</v>
      </c>
      <c r="E67" s="123"/>
      <c r="F67" s="122"/>
      <c r="G67" s="136">
        <f>G68</f>
        <v>200</v>
      </c>
      <c r="H67" s="107">
        <f>0</f>
        <v>0</v>
      </c>
      <c r="I67" s="106">
        <f t="shared" si="0"/>
        <v>200</v>
      </c>
    </row>
    <row r="68" spans="1:9" ht="38.25" x14ac:dyDescent="0.25">
      <c r="A68" s="120" t="s">
        <v>86</v>
      </c>
      <c r="B68" s="125" t="s">
        <v>87</v>
      </c>
      <c r="C68" s="120">
        <v>973</v>
      </c>
      <c r="D68" s="126" t="s">
        <v>163</v>
      </c>
      <c r="E68" s="126">
        <v>9900000180</v>
      </c>
      <c r="F68" s="120"/>
      <c r="G68" s="131">
        <f>G69</f>
        <v>200</v>
      </c>
      <c r="H68" s="103">
        <f>0</f>
        <v>0</v>
      </c>
      <c r="I68" s="101">
        <f t="shared" si="0"/>
        <v>200</v>
      </c>
    </row>
    <row r="69" spans="1:9" ht="15.75" x14ac:dyDescent="0.25">
      <c r="A69" s="120" t="s">
        <v>88</v>
      </c>
      <c r="B69" s="125" t="s">
        <v>29</v>
      </c>
      <c r="C69" s="120">
        <v>973</v>
      </c>
      <c r="D69" s="126" t="s">
        <v>163</v>
      </c>
      <c r="E69" s="126">
        <v>9900000180</v>
      </c>
      <c r="F69" s="120">
        <v>200</v>
      </c>
      <c r="G69" s="131">
        <v>200</v>
      </c>
      <c r="H69" s="103">
        <f>0</f>
        <v>0</v>
      </c>
      <c r="I69" s="101">
        <f t="shared" si="0"/>
        <v>200</v>
      </c>
    </row>
    <row r="70" spans="1:9" ht="15.75" x14ac:dyDescent="0.25">
      <c r="A70" s="122" t="s">
        <v>89</v>
      </c>
      <c r="B70" s="121" t="s">
        <v>90</v>
      </c>
      <c r="C70" s="122">
        <v>973</v>
      </c>
      <c r="D70" s="123" t="s">
        <v>164</v>
      </c>
      <c r="E70" s="123"/>
      <c r="F70" s="122"/>
      <c r="G70" s="136">
        <f>G71+G73+G75+G77+G79</f>
        <v>500</v>
      </c>
      <c r="H70" s="107">
        <f>H71</f>
        <v>1500</v>
      </c>
      <c r="I70" s="106">
        <f>G70+H70</f>
        <v>2000</v>
      </c>
    </row>
    <row r="71" spans="1:9" ht="25.5" x14ac:dyDescent="0.25">
      <c r="A71" s="122" t="s">
        <v>91</v>
      </c>
      <c r="B71" s="121" t="s">
        <v>92</v>
      </c>
      <c r="C71" s="122">
        <v>973</v>
      </c>
      <c r="D71" s="123" t="s">
        <v>164</v>
      </c>
      <c r="E71" s="123">
        <v>4310000191</v>
      </c>
      <c r="F71" s="122"/>
      <c r="G71" s="136">
        <f>G72</f>
        <v>100</v>
      </c>
      <c r="H71" s="107">
        <f>H72</f>
        <v>1500</v>
      </c>
      <c r="I71" s="106">
        <f>I72</f>
        <v>1600</v>
      </c>
    </row>
    <row r="72" spans="1:9" ht="15.75" x14ac:dyDescent="0.25">
      <c r="A72" s="120" t="s">
        <v>93</v>
      </c>
      <c r="B72" s="125" t="s">
        <v>29</v>
      </c>
      <c r="C72" s="120">
        <v>973</v>
      </c>
      <c r="D72" s="126" t="s">
        <v>164</v>
      </c>
      <c r="E72" s="126">
        <v>4310000191</v>
      </c>
      <c r="F72" s="120">
        <v>200</v>
      </c>
      <c r="G72" s="131">
        <v>100</v>
      </c>
      <c r="H72" s="103">
        <v>1500</v>
      </c>
      <c r="I72" s="101">
        <f t="shared" si="0"/>
        <v>1600</v>
      </c>
    </row>
    <row r="73" spans="1:9" ht="25.5" x14ac:dyDescent="0.25">
      <c r="A73" s="122" t="s">
        <v>94</v>
      </c>
      <c r="B73" s="121" t="s">
        <v>95</v>
      </c>
      <c r="C73" s="122">
        <v>973</v>
      </c>
      <c r="D73" s="123" t="s">
        <v>164</v>
      </c>
      <c r="E73" s="123">
        <v>7950100491</v>
      </c>
      <c r="F73" s="122"/>
      <c r="G73" s="136">
        <f>G74</f>
        <v>100</v>
      </c>
      <c r="H73" s="107">
        <f>0</f>
        <v>0</v>
      </c>
      <c r="I73" s="106">
        <f t="shared" si="0"/>
        <v>100</v>
      </c>
    </row>
    <row r="74" spans="1:9" ht="15.75" x14ac:dyDescent="0.25">
      <c r="A74" s="120" t="s">
        <v>96</v>
      </c>
      <c r="B74" s="125" t="s">
        <v>29</v>
      </c>
      <c r="C74" s="120">
        <v>973</v>
      </c>
      <c r="D74" s="126" t="s">
        <v>164</v>
      </c>
      <c r="E74" s="126">
        <v>7950100491</v>
      </c>
      <c r="F74" s="120">
        <v>200</v>
      </c>
      <c r="G74" s="131">
        <v>100</v>
      </c>
      <c r="H74" s="103">
        <f>0</f>
        <v>0</v>
      </c>
      <c r="I74" s="101">
        <f t="shared" si="0"/>
        <v>100</v>
      </c>
    </row>
    <row r="75" spans="1:9" ht="25.5" x14ac:dyDescent="0.25">
      <c r="A75" s="122" t="s">
        <v>97</v>
      </c>
      <c r="B75" s="121" t="s">
        <v>98</v>
      </c>
      <c r="C75" s="122">
        <v>973</v>
      </c>
      <c r="D75" s="123" t="s">
        <v>164</v>
      </c>
      <c r="E75" s="123">
        <v>7950200511</v>
      </c>
      <c r="F75" s="122"/>
      <c r="G75" s="136">
        <f>G76</f>
        <v>100</v>
      </c>
      <c r="H75" s="107">
        <f>0</f>
        <v>0</v>
      </c>
      <c r="I75" s="106">
        <f t="shared" ref="I75:I104" si="2">G75+H75</f>
        <v>100</v>
      </c>
    </row>
    <row r="76" spans="1:9" ht="15.75" x14ac:dyDescent="0.25">
      <c r="A76" s="120" t="s">
        <v>99</v>
      </c>
      <c r="B76" s="125" t="s">
        <v>29</v>
      </c>
      <c r="C76" s="120">
        <v>973</v>
      </c>
      <c r="D76" s="126" t="s">
        <v>164</v>
      </c>
      <c r="E76" s="126">
        <v>7950200511</v>
      </c>
      <c r="F76" s="120">
        <v>200</v>
      </c>
      <c r="G76" s="131">
        <v>100</v>
      </c>
      <c r="H76" s="103">
        <f>0</f>
        <v>0</v>
      </c>
      <c r="I76" s="101">
        <f t="shared" si="2"/>
        <v>100</v>
      </c>
    </row>
    <row r="77" spans="1:9" ht="38.25" x14ac:dyDescent="0.25">
      <c r="A77" s="122" t="s">
        <v>100</v>
      </c>
      <c r="B77" s="121" t="s">
        <v>101</v>
      </c>
      <c r="C77" s="122">
        <v>973</v>
      </c>
      <c r="D77" s="123" t="s">
        <v>164</v>
      </c>
      <c r="E77" s="123">
        <v>7950400531</v>
      </c>
      <c r="F77" s="122"/>
      <c r="G77" s="136">
        <f>G78</f>
        <v>100</v>
      </c>
      <c r="H77" s="107">
        <f>0</f>
        <v>0</v>
      </c>
      <c r="I77" s="106">
        <f t="shared" si="2"/>
        <v>100</v>
      </c>
    </row>
    <row r="78" spans="1:9" ht="15.75" x14ac:dyDescent="0.25">
      <c r="A78" s="120" t="s">
        <v>102</v>
      </c>
      <c r="B78" s="125" t="s">
        <v>29</v>
      </c>
      <c r="C78" s="120">
        <v>973</v>
      </c>
      <c r="D78" s="126" t="s">
        <v>164</v>
      </c>
      <c r="E78" s="126">
        <v>7950400531</v>
      </c>
      <c r="F78" s="120">
        <v>200</v>
      </c>
      <c r="G78" s="131">
        <v>100</v>
      </c>
      <c r="H78" s="103">
        <f>0</f>
        <v>0</v>
      </c>
      <c r="I78" s="101">
        <f t="shared" si="2"/>
        <v>100</v>
      </c>
    </row>
    <row r="79" spans="1:9" ht="38.25" x14ac:dyDescent="0.25">
      <c r="A79" s="122" t="s">
        <v>103</v>
      </c>
      <c r="B79" s="121" t="s">
        <v>104</v>
      </c>
      <c r="C79" s="122">
        <v>973</v>
      </c>
      <c r="D79" s="123" t="s">
        <v>164</v>
      </c>
      <c r="E79" s="123">
        <v>7950500521</v>
      </c>
      <c r="F79" s="122"/>
      <c r="G79" s="136">
        <f>G80</f>
        <v>100</v>
      </c>
      <c r="H79" s="107">
        <f>0</f>
        <v>0</v>
      </c>
      <c r="I79" s="106">
        <f t="shared" si="2"/>
        <v>100</v>
      </c>
    </row>
    <row r="80" spans="1:9" ht="15.75" x14ac:dyDescent="0.25">
      <c r="A80" s="120" t="s">
        <v>105</v>
      </c>
      <c r="B80" s="125" t="s">
        <v>29</v>
      </c>
      <c r="C80" s="120">
        <v>973</v>
      </c>
      <c r="D80" s="126" t="s">
        <v>164</v>
      </c>
      <c r="E80" s="126">
        <v>7950500521</v>
      </c>
      <c r="F80" s="120">
        <v>200</v>
      </c>
      <c r="G80" s="131">
        <v>100</v>
      </c>
      <c r="H80" s="103">
        <f>0</f>
        <v>0</v>
      </c>
      <c r="I80" s="101">
        <f t="shared" si="2"/>
        <v>100</v>
      </c>
    </row>
    <row r="81" spans="1:9" ht="15.75" x14ac:dyDescent="0.25">
      <c r="A81" s="122">
        <v>8</v>
      </c>
      <c r="B81" s="121" t="s">
        <v>106</v>
      </c>
      <c r="C81" s="122">
        <v>973</v>
      </c>
      <c r="D81" s="123" t="s">
        <v>165</v>
      </c>
      <c r="E81" s="123"/>
      <c r="F81" s="122"/>
      <c r="G81" s="124">
        <f>G82</f>
        <v>5000</v>
      </c>
      <c r="H81" s="107">
        <f>H82</f>
        <v>16000</v>
      </c>
      <c r="I81" s="106">
        <f t="shared" si="2"/>
        <v>21000</v>
      </c>
    </row>
    <row r="82" spans="1:9" ht="15.75" x14ac:dyDescent="0.25">
      <c r="A82" s="122" t="s">
        <v>107</v>
      </c>
      <c r="B82" s="121" t="s">
        <v>108</v>
      </c>
      <c r="C82" s="122">
        <v>973</v>
      </c>
      <c r="D82" s="123" t="s">
        <v>166</v>
      </c>
      <c r="E82" s="123"/>
      <c r="F82" s="122"/>
      <c r="G82" s="124">
        <f>G83+G85</f>
        <v>5000</v>
      </c>
      <c r="H82" s="107">
        <f>H83+H85</f>
        <v>16000</v>
      </c>
      <c r="I82" s="106">
        <f t="shared" si="2"/>
        <v>21000</v>
      </c>
    </row>
    <row r="83" spans="1:9" ht="25.5" x14ac:dyDescent="0.25">
      <c r="A83" s="122" t="s">
        <v>109</v>
      </c>
      <c r="B83" s="121" t="s">
        <v>110</v>
      </c>
      <c r="C83" s="122">
        <v>973</v>
      </c>
      <c r="D83" s="123" t="s">
        <v>166</v>
      </c>
      <c r="E83" s="123">
        <v>4500200201</v>
      </c>
      <c r="F83" s="122"/>
      <c r="G83" s="124">
        <f>G84</f>
        <v>1500</v>
      </c>
      <c r="H83" s="107">
        <f>H84</f>
        <v>2540</v>
      </c>
      <c r="I83" s="106">
        <f t="shared" si="2"/>
        <v>4040</v>
      </c>
    </row>
    <row r="84" spans="1:9" ht="15.75" x14ac:dyDescent="0.25">
      <c r="A84" s="120" t="s">
        <v>111</v>
      </c>
      <c r="B84" s="125" t="s">
        <v>29</v>
      </c>
      <c r="C84" s="120">
        <v>973</v>
      </c>
      <c r="D84" s="126" t="s">
        <v>166</v>
      </c>
      <c r="E84" s="126">
        <v>4500200201</v>
      </c>
      <c r="F84" s="120">
        <v>200</v>
      </c>
      <c r="G84" s="127">
        <v>1500</v>
      </c>
      <c r="H84" s="103">
        <v>2540</v>
      </c>
      <c r="I84" s="101">
        <f t="shared" si="2"/>
        <v>4040</v>
      </c>
    </row>
    <row r="85" spans="1:9" ht="25.5" x14ac:dyDescent="0.25">
      <c r="A85" s="122" t="s">
        <v>112</v>
      </c>
      <c r="B85" s="121" t="s">
        <v>113</v>
      </c>
      <c r="C85" s="122">
        <v>973</v>
      </c>
      <c r="D85" s="123" t="s">
        <v>166</v>
      </c>
      <c r="E85" s="123">
        <v>4500400192</v>
      </c>
      <c r="F85" s="122"/>
      <c r="G85" s="124">
        <f>G86</f>
        <v>3500</v>
      </c>
      <c r="H85" s="107">
        <f>H86</f>
        <v>13460</v>
      </c>
      <c r="I85" s="106">
        <f t="shared" si="2"/>
        <v>16960</v>
      </c>
    </row>
    <row r="86" spans="1:9" ht="15.75" x14ac:dyDescent="0.25">
      <c r="A86" s="120" t="s">
        <v>114</v>
      </c>
      <c r="B86" s="125" t="s">
        <v>29</v>
      </c>
      <c r="C86" s="120">
        <v>973</v>
      </c>
      <c r="D86" s="126" t="s">
        <v>166</v>
      </c>
      <c r="E86" s="126">
        <v>4500400192</v>
      </c>
      <c r="F86" s="120">
        <v>200</v>
      </c>
      <c r="G86" s="127">
        <v>3500</v>
      </c>
      <c r="H86" s="103">
        <v>13460</v>
      </c>
      <c r="I86" s="101">
        <f t="shared" si="2"/>
        <v>16960</v>
      </c>
    </row>
    <row r="87" spans="1:9" ht="15.75" x14ac:dyDescent="0.25">
      <c r="A87" s="122">
        <v>9</v>
      </c>
      <c r="B87" s="121" t="s">
        <v>115</v>
      </c>
      <c r="C87" s="122">
        <v>973</v>
      </c>
      <c r="D87" s="122">
        <v>1000</v>
      </c>
      <c r="E87" s="123"/>
      <c r="F87" s="122"/>
      <c r="G87" s="124">
        <f>G88+G91+G94</f>
        <v>16725.900000000001</v>
      </c>
      <c r="H87" s="107">
        <f>0</f>
        <v>0</v>
      </c>
      <c r="I87" s="106">
        <f t="shared" si="2"/>
        <v>16725.900000000001</v>
      </c>
    </row>
    <row r="88" spans="1:9" ht="15.75" x14ac:dyDescent="0.25">
      <c r="A88" s="122" t="s">
        <v>116</v>
      </c>
      <c r="B88" s="121" t="s">
        <v>117</v>
      </c>
      <c r="C88" s="122">
        <v>973</v>
      </c>
      <c r="D88" s="122">
        <v>1001</v>
      </c>
      <c r="E88" s="123"/>
      <c r="F88" s="122"/>
      <c r="G88" s="136">
        <f>G89</f>
        <v>778.9</v>
      </c>
      <c r="H88" s="107">
        <f>0</f>
        <v>0</v>
      </c>
      <c r="I88" s="106">
        <f t="shared" si="2"/>
        <v>778.9</v>
      </c>
    </row>
    <row r="89" spans="1:9" ht="25.5" x14ac:dyDescent="0.25">
      <c r="A89" s="120" t="s">
        <v>118</v>
      </c>
      <c r="B89" s="125" t="s">
        <v>119</v>
      </c>
      <c r="C89" s="120">
        <v>973</v>
      </c>
      <c r="D89" s="120">
        <v>1001</v>
      </c>
      <c r="E89" s="126">
        <v>5050200231</v>
      </c>
      <c r="F89" s="120"/>
      <c r="G89" s="131">
        <f>G90</f>
        <v>778.9</v>
      </c>
      <c r="H89" s="103">
        <f>0</f>
        <v>0</v>
      </c>
      <c r="I89" s="101">
        <f t="shared" si="2"/>
        <v>778.9</v>
      </c>
    </row>
    <row r="90" spans="1:9" ht="15.75" x14ac:dyDescent="0.25">
      <c r="A90" s="120" t="s">
        <v>120</v>
      </c>
      <c r="B90" s="125" t="s">
        <v>121</v>
      </c>
      <c r="C90" s="120">
        <v>973</v>
      </c>
      <c r="D90" s="120">
        <v>1001</v>
      </c>
      <c r="E90" s="126">
        <v>5050200231</v>
      </c>
      <c r="F90" s="120">
        <v>300</v>
      </c>
      <c r="G90" s="131">
        <v>778.9</v>
      </c>
      <c r="H90" s="103">
        <f>0</f>
        <v>0</v>
      </c>
      <c r="I90" s="101">
        <f t="shared" si="2"/>
        <v>778.9</v>
      </c>
    </row>
    <row r="91" spans="1:9" ht="15.75" x14ac:dyDescent="0.25">
      <c r="A91" s="122" t="s">
        <v>122</v>
      </c>
      <c r="B91" s="121" t="s">
        <v>123</v>
      </c>
      <c r="C91" s="122">
        <v>973</v>
      </c>
      <c r="D91" s="122">
        <v>1003</v>
      </c>
      <c r="E91" s="123"/>
      <c r="F91" s="122"/>
      <c r="G91" s="124">
        <f>G92</f>
        <v>1001.5</v>
      </c>
      <c r="H91" s="107">
        <f>0</f>
        <v>0</v>
      </c>
      <c r="I91" s="106">
        <f t="shared" si="2"/>
        <v>1001.5</v>
      </c>
    </row>
    <row r="92" spans="1:9" ht="25.5" x14ac:dyDescent="0.25">
      <c r="A92" s="120" t="s">
        <v>124</v>
      </c>
      <c r="B92" s="125" t="s">
        <v>125</v>
      </c>
      <c r="C92" s="120">
        <v>973</v>
      </c>
      <c r="D92" s="120">
        <v>1003</v>
      </c>
      <c r="E92" s="126">
        <v>5050200232</v>
      </c>
      <c r="F92" s="120"/>
      <c r="G92" s="127">
        <f>G93</f>
        <v>1001.5</v>
      </c>
      <c r="H92" s="103">
        <f>0</f>
        <v>0</v>
      </c>
      <c r="I92" s="101">
        <f t="shared" si="2"/>
        <v>1001.5</v>
      </c>
    </row>
    <row r="93" spans="1:9" ht="15.75" x14ac:dyDescent="0.25">
      <c r="A93" s="120" t="s">
        <v>126</v>
      </c>
      <c r="B93" s="125" t="s">
        <v>121</v>
      </c>
      <c r="C93" s="120">
        <v>973</v>
      </c>
      <c r="D93" s="120">
        <v>1003</v>
      </c>
      <c r="E93" s="126">
        <v>5050200232</v>
      </c>
      <c r="F93" s="120">
        <v>300</v>
      </c>
      <c r="G93" s="127">
        <v>1001.5</v>
      </c>
      <c r="H93" s="103">
        <f>0</f>
        <v>0</v>
      </c>
      <c r="I93" s="101">
        <f t="shared" si="2"/>
        <v>1001.5</v>
      </c>
    </row>
    <row r="94" spans="1:9" ht="15.75" x14ac:dyDescent="0.25">
      <c r="A94" s="122" t="s">
        <v>122</v>
      </c>
      <c r="B94" s="121" t="s">
        <v>127</v>
      </c>
      <c r="C94" s="122">
        <v>973</v>
      </c>
      <c r="D94" s="122">
        <v>1004</v>
      </c>
      <c r="E94" s="123"/>
      <c r="F94" s="122"/>
      <c r="G94" s="124">
        <f>G95+G97</f>
        <v>14945.5</v>
      </c>
      <c r="H94" s="107">
        <f>0</f>
        <v>0</v>
      </c>
      <c r="I94" s="106">
        <f t="shared" si="2"/>
        <v>14945.5</v>
      </c>
    </row>
    <row r="95" spans="1:9" ht="38.25" customHeight="1" x14ac:dyDescent="0.25">
      <c r="A95" s="122" t="s">
        <v>124</v>
      </c>
      <c r="B95" s="156" t="s">
        <v>240</v>
      </c>
      <c r="C95" s="122">
        <v>973</v>
      </c>
      <c r="D95" s="122">
        <v>1004</v>
      </c>
      <c r="E95" s="157" t="s">
        <v>129</v>
      </c>
      <c r="F95" s="122"/>
      <c r="G95" s="124">
        <f>G96</f>
        <v>9424.9</v>
      </c>
      <c r="H95" s="107">
        <f>0</f>
        <v>0</v>
      </c>
      <c r="I95" s="106">
        <f t="shared" si="2"/>
        <v>9424.9</v>
      </c>
    </row>
    <row r="96" spans="1:9" ht="15.75" x14ac:dyDescent="0.25">
      <c r="A96" s="120" t="s">
        <v>126</v>
      </c>
      <c r="B96" s="125" t="s">
        <v>121</v>
      </c>
      <c r="C96" s="120">
        <v>973</v>
      </c>
      <c r="D96" s="120">
        <v>1004</v>
      </c>
      <c r="E96" s="130" t="s">
        <v>129</v>
      </c>
      <c r="F96" s="120">
        <v>300</v>
      </c>
      <c r="G96" s="127">
        <v>9424.9</v>
      </c>
      <c r="H96" s="107">
        <f>0</f>
        <v>0</v>
      </c>
      <c r="I96" s="106">
        <f t="shared" si="2"/>
        <v>9424.9</v>
      </c>
    </row>
    <row r="97" spans="1:9" ht="38.25" x14ac:dyDescent="0.25">
      <c r="A97" s="122" t="s">
        <v>133</v>
      </c>
      <c r="B97" s="121" t="s">
        <v>134</v>
      </c>
      <c r="C97" s="122">
        <v>973</v>
      </c>
      <c r="D97" s="122">
        <v>1004</v>
      </c>
      <c r="E97" s="157" t="s">
        <v>135</v>
      </c>
      <c r="F97" s="122"/>
      <c r="G97" s="124">
        <f>G98</f>
        <v>5520.6</v>
      </c>
      <c r="H97" s="107">
        <f>0</f>
        <v>0</v>
      </c>
      <c r="I97" s="106">
        <f t="shared" si="2"/>
        <v>5520.6</v>
      </c>
    </row>
    <row r="98" spans="1:9" ht="15.75" x14ac:dyDescent="0.25">
      <c r="A98" s="120" t="s">
        <v>136</v>
      </c>
      <c r="B98" s="125" t="s">
        <v>121</v>
      </c>
      <c r="C98" s="120">
        <v>973</v>
      </c>
      <c r="D98" s="120">
        <v>1004</v>
      </c>
      <c r="E98" s="130" t="s">
        <v>135</v>
      </c>
      <c r="F98" s="120">
        <v>300</v>
      </c>
      <c r="G98" s="127">
        <v>5520.6</v>
      </c>
      <c r="H98" s="103">
        <f>0</f>
        <v>0</v>
      </c>
      <c r="I98" s="101">
        <f t="shared" si="2"/>
        <v>5520.6</v>
      </c>
    </row>
    <row r="99" spans="1:9" ht="15.75" x14ac:dyDescent="0.25">
      <c r="A99" s="122">
        <v>10</v>
      </c>
      <c r="B99" s="121" t="s">
        <v>137</v>
      </c>
      <c r="C99" s="122">
        <v>973</v>
      </c>
      <c r="D99" s="122">
        <v>1100</v>
      </c>
      <c r="E99" s="123"/>
      <c r="F99" s="122"/>
      <c r="G99" s="136">
        <f t="shared" ref="G99:H101" si="3">G100</f>
        <v>300</v>
      </c>
      <c r="H99" s="107">
        <f t="shared" si="3"/>
        <v>-300</v>
      </c>
      <c r="I99" s="106">
        <f t="shared" si="2"/>
        <v>0</v>
      </c>
    </row>
    <row r="100" spans="1:9" ht="15.75" x14ac:dyDescent="0.25">
      <c r="A100" s="122" t="s">
        <v>138</v>
      </c>
      <c r="B100" s="121" t="s">
        <v>139</v>
      </c>
      <c r="C100" s="122">
        <v>973</v>
      </c>
      <c r="D100" s="122">
        <v>1101</v>
      </c>
      <c r="E100" s="123"/>
      <c r="F100" s="122"/>
      <c r="G100" s="136">
        <f t="shared" si="3"/>
        <v>300</v>
      </c>
      <c r="H100" s="107">
        <f t="shared" si="3"/>
        <v>-300</v>
      </c>
      <c r="I100" s="106">
        <f t="shared" si="2"/>
        <v>0</v>
      </c>
    </row>
    <row r="101" spans="1:9" ht="51" x14ac:dyDescent="0.25">
      <c r="A101" s="120" t="s">
        <v>140</v>
      </c>
      <c r="B101" s="125" t="s">
        <v>141</v>
      </c>
      <c r="C101" s="120">
        <v>973</v>
      </c>
      <c r="D101" s="120">
        <v>1101</v>
      </c>
      <c r="E101" s="130">
        <v>5120200241</v>
      </c>
      <c r="F101" s="120"/>
      <c r="G101" s="131">
        <f t="shared" si="3"/>
        <v>300</v>
      </c>
      <c r="H101" s="107">
        <f t="shared" si="3"/>
        <v>-300</v>
      </c>
      <c r="I101" s="106">
        <f t="shared" si="2"/>
        <v>0</v>
      </c>
    </row>
    <row r="102" spans="1:9" ht="15.75" x14ac:dyDescent="0.25">
      <c r="A102" s="120" t="s">
        <v>142</v>
      </c>
      <c r="B102" s="125" t="s">
        <v>29</v>
      </c>
      <c r="C102" s="120">
        <v>973</v>
      </c>
      <c r="D102" s="120">
        <v>1101</v>
      </c>
      <c r="E102" s="130">
        <v>5120200241</v>
      </c>
      <c r="F102" s="120">
        <v>200</v>
      </c>
      <c r="G102" s="131">
        <v>300</v>
      </c>
      <c r="H102" s="103">
        <v>-300</v>
      </c>
      <c r="I102" s="101">
        <f t="shared" si="2"/>
        <v>0</v>
      </c>
    </row>
    <row r="103" spans="1:9" ht="15.75" x14ac:dyDescent="0.25">
      <c r="A103" s="122">
        <v>11</v>
      </c>
      <c r="B103" s="121" t="s">
        <v>143</v>
      </c>
      <c r="C103" s="122">
        <v>973</v>
      </c>
      <c r="D103" s="122">
        <v>1200</v>
      </c>
      <c r="E103" s="123"/>
      <c r="F103" s="122"/>
      <c r="G103" s="124">
        <f>G104</f>
        <v>2500</v>
      </c>
      <c r="H103" s="103">
        <f>H104</f>
        <v>1500</v>
      </c>
      <c r="I103" s="101">
        <f t="shared" si="2"/>
        <v>4000</v>
      </c>
    </row>
    <row r="104" spans="1:9" ht="15.75" x14ac:dyDescent="0.25">
      <c r="A104" s="122" t="s">
        <v>144</v>
      </c>
      <c r="B104" s="121" t="s">
        <v>145</v>
      </c>
      <c r="C104" s="122">
        <v>973</v>
      </c>
      <c r="D104" s="122">
        <v>1202</v>
      </c>
      <c r="E104" s="123"/>
      <c r="F104" s="122"/>
      <c r="G104" s="124">
        <f>G105</f>
        <v>2500</v>
      </c>
      <c r="H104" s="105">
        <f>H105</f>
        <v>1500</v>
      </c>
      <c r="I104" s="99">
        <f t="shared" si="2"/>
        <v>4000</v>
      </c>
    </row>
    <row r="105" spans="1:9" ht="51" x14ac:dyDescent="0.25">
      <c r="A105" s="120" t="s">
        <v>146</v>
      </c>
      <c r="B105" s="125" t="s">
        <v>147</v>
      </c>
      <c r="C105" s="120">
        <v>973</v>
      </c>
      <c r="D105" s="120">
        <v>1202</v>
      </c>
      <c r="E105" s="130">
        <v>4570000251</v>
      </c>
      <c r="F105" s="120"/>
      <c r="G105" s="127">
        <f>G106</f>
        <v>2500</v>
      </c>
      <c r="H105" s="103">
        <v>1500</v>
      </c>
      <c r="I105" s="103">
        <f>G105+H105</f>
        <v>4000</v>
      </c>
    </row>
    <row r="106" spans="1:9" ht="15.75" x14ac:dyDescent="0.25">
      <c r="A106" s="120" t="s">
        <v>148</v>
      </c>
      <c r="B106" s="125" t="s">
        <v>29</v>
      </c>
      <c r="C106" s="120">
        <v>973</v>
      </c>
      <c r="D106" s="120">
        <v>1202</v>
      </c>
      <c r="E106" s="130">
        <v>4570000251</v>
      </c>
      <c r="F106" s="120">
        <v>200</v>
      </c>
      <c r="G106" s="127">
        <v>2500</v>
      </c>
      <c r="H106" s="103">
        <v>1500</v>
      </c>
      <c r="I106" s="103">
        <f>G106+H106</f>
        <v>4000</v>
      </c>
    </row>
    <row r="107" spans="1:9" ht="15.75" x14ac:dyDescent="0.25">
      <c r="A107" s="137"/>
      <c r="B107" s="158" t="s">
        <v>149</v>
      </c>
      <c r="C107" s="132"/>
      <c r="D107" s="159"/>
      <c r="E107" s="160"/>
      <c r="F107" s="159"/>
      <c r="G107" s="124">
        <v>99510</v>
      </c>
      <c r="H107" s="103"/>
      <c r="I107" s="103">
        <v>121825.2</v>
      </c>
    </row>
    <row r="108" spans="1:9" x14ac:dyDescent="0.25">
      <c r="A108" s="108"/>
      <c r="B108" s="108"/>
      <c r="C108" s="108"/>
      <c r="D108" s="108"/>
      <c r="E108" s="161"/>
      <c r="F108" s="108"/>
      <c r="G108" s="162"/>
      <c r="H108" s="110"/>
    </row>
    <row r="109" spans="1:9" ht="15.75" x14ac:dyDescent="0.25">
      <c r="A109" s="163" t="s">
        <v>150</v>
      </c>
      <c r="C109" s="163"/>
      <c r="D109" s="108"/>
      <c r="E109" s="161"/>
      <c r="F109" s="108"/>
      <c r="G109" s="164" t="s">
        <v>0</v>
      </c>
      <c r="H109" s="110"/>
    </row>
    <row r="110" spans="1:9" x14ac:dyDescent="0.25">
      <c r="A110" s="165"/>
    </row>
  </sheetData>
  <mergeCells count="5">
    <mergeCell ref="C1:I4"/>
    <mergeCell ref="A5:G5"/>
    <mergeCell ref="A6:G6"/>
    <mergeCell ref="A7:G7"/>
    <mergeCell ref="B9:E9"/>
  </mergeCells>
  <pageMargins left="0.23622047244094491" right="0.23622047244094491" top="0.74803149606299213" bottom="0.74803149606299213" header="0.31496062992125984" footer="0.31496062992125984"/>
  <pageSetup paperSize="9" scale="62" fitToHeight="10" orientation="portrait" verticalDpi="0" r:id="rId1"/>
  <rowBreaks count="2" manualBreakCount="2">
    <brk id="40" max="8" man="1"/>
    <brk id="8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0" zoomScaleNormal="120" workbookViewId="0">
      <selection activeCell="A2" sqref="A2:D6"/>
    </sheetView>
  </sheetViews>
  <sheetFormatPr defaultRowHeight="15" x14ac:dyDescent="0.25"/>
  <cols>
    <col min="1" max="1" width="6" customWidth="1"/>
    <col min="2" max="2" width="46.7109375" customWidth="1"/>
    <col min="3" max="3" width="12.5703125" style="55" customWidth="1"/>
    <col min="4" max="4" width="21.85546875" customWidth="1"/>
  </cols>
  <sheetData>
    <row r="1" spans="1:5" ht="71.25" customHeight="1" x14ac:dyDescent="0.25">
      <c r="A1" s="2"/>
      <c r="B1" s="174" t="s">
        <v>242</v>
      </c>
      <c r="C1" s="175"/>
      <c r="D1" s="175"/>
      <c r="E1" s="1"/>
    </row>
    <row r="2" spans="1:5" ht="9.75" customHeight="1" x14ac:dyDescent="0.25">
      <c r="A2" s="171" t="s">
        <v>199</v>
      </c>
      <c r="B2" s="171"/>
      <c r="C2" s="171"/>
      <c r="D2" s="171"/>
      <c r="E2" s="1"/>
    </row>
    <row r="3" spans="1:5" ht="9.75" customHeight="1" x14ac:dyDescent="0.25">
      <c r="A3" s="171"/>
      <c r="B3" s="171"/>
      <c r="C3" s="171"/>
      <c r="D3" s="171"/>
      <c r="E3" s="1"/>
    </row>
    <row r="4" spans="1:5" x14ac:dyDescent="0.25">
      <c r="A4" s="171"/>
      <c r="B4" s="171"/>
      <c r="C4" s="171"/>
      <c r="D4" s="171"/>
      <c r="E4" s="1"/>
    </row>
    <row r="5" spans="1:5" x14ac:dyDescent="0.25">
      <c r="A5" s="171"/>
      <c r="B5" s="171"/>
      <c r="C5" s="171"/>
      <c r="D5" s="171"/>
      <c r="E5" s="1"/>
    </row>
    <row r="6" spans="1:5" ht="3.75" customHeight="1" x14ac:dyDescent="0.25">
      <c r="A6" s="171"/>
      <c r="B6" s="171"/>
      <c r="C6" s="171"/>
      <c r="D6" s="171"/>
      <c r="E6" s="1"/>
    </row>
    <row r="7" spans="1:5" ht="16.5" thickBot="1" x14ac:dyDescent="0.3">
      <c r="A7" s="3"/>
      <c r="B7" s="172"/>
      <c r="C7" s="172"/>
      <c r="D7" s="4" t="s">
        <v>2</v>
      </c>
      <c r="E7" s="1"/>
    </row>
    <row r="8" spans="1:5" ht="48" thickBot="1" x14ac:dyDescent="0.3">
      <c r="A8" s="5" t="s">
        <v>3</v>
      </c>
      <c r="B8" s="6" t="s">
        <v>4</v>
      </c>
      <c r="C8" s="47" t="s">
        <v>6</v>
      </c>
      <c r="D8" s="6" t="s">
        <v>9</v>
      </c>
      <c r="E8" s="1"/>
    </row>
    <row r="9" spans="1:5" ht="16.5" thickBot="1" x14ac:dyDescent="0.3">
      <c r="A9" s="57">
        <v>1</v>
      </c>
      <c r="B9" s="58" t="s">
        <v>167</v>
      </c>
      <c r="C9" s="48" t="s">
        <v>151</v>
      </c>
      <c r="D9" s="49">
        <f>D10+D11+D12+D13+D14</f>
        <v>30353.9</v>
      </c>
      <c r="E9" s="1"/>
    </row>
    <row r="10" spans="1:5" ht="39" thickBot="1" x14ac:dyDescent="0.3">
      <c r="A10" s="16" t="s">
        <v>15</v>
      </c>
      <c r="B10" s="59" t="s">
        <v>14</v>
      </c>
      <c r="C10" s="50" t="s">
        <v>152</v>
      </c>
      <c r="D10" s="51">
        <v>1380.2</v>
      </c>
      <c r="E10" s="1"/>
    </row>
    <row r="11" spans="1:5" ht="51.75" thickBot="1" x14ac:dyDescent="0.3">
      <c r="A11" s="20" t="s">
        <v>40</v>
      </c>
      <c r="B11" s="21" t="s">
        <v>19</v>
      </c>
      <c r="C11" s="52" t="s">
        <v>153</v>
      </c>
      <c r="D11" s="10">
        <v>9259.2999999999993</v>
      </c>
      <c r="E11" s="1"/>
    </row>
    <row r="12" spans="1:5" ht="51.75" thickBot="1" x14ac:dyDescent="0.3">
      <c r="A12" s="20" t="s">
        <v>45</v>
      </c>
      <c r="B12" s="21" t="s">
        <v>38</v>
      </c>
      <c r="C12" s="52" t="s">
        <v>155</v>
      </c>
      <c r="D12" s="10">
        <v>19118.400000000001</v>
      </c>
      <c r="E12" s="1"/>
    </row>
    <row r="13" spans="1:5" ht="16.5" thickBot="1" x14ac:dyDescent="0.3">
      <c r="A13" s="20" t="s">
        <v>49</v>
      </c>
      <c r="B13" s="21" t="s">
        <v>54</v>
      </c>
      <c r="C13" s="52" t="s">
        <v>156</v>
      </c>
      <c r="D13" s="12">
        <v>200</v>
      </c>
      <c r="E13" s="1"/>
    </row>
    <row r="14" spans="1:5" ht="16.5" thickBot="1" x14ac:dyDescent="0.3">
      <c r="A14" s="20" t="s">
        <v>168</v>
      </c>
      <c r="B14" s="21" t="s">
        <v>32</v>
      </c>
      <c r="C14" s="52" t="s">
        <v>154</v>
      </c>
      <c r="D14" s="9">
        <v>396</v>
      </c>
      <c r="E14" s="1"/>
    </row>
    <row r="15" spans="1:5" ht="26.25" thickBot="1" x14ac:dyDescent="0.3">
      <c r="A15" s="18">
        <v>2</v>
      </c>
      <c r="B15" s="19" t="s">
        <v>169</v>
      </c>
      <c r="C15" s="53" t="s">
        <v>157</v>
      </c>
      <c r="D15" s="7">
        <f>D16</f>
        <v>16.8</v>
      </c>
      <c r="E15" s="1"/>
    </row>
    <row r="16" spans="1:5" ht="16.5" thickBot="1" x14ac:dyDescent="0.3">
      <c r="A16" s="20" t="s">
        <v>20</v>
      </c>
      <c r="B16" s="21" t="s">
        <v>60</v>
      </c>
      <c r="C16" s="52" t="s">
        <v>224</v>
      </c>
      <c r="D16" s="9">
        <v>16.8</v>
      </c>
      <c r="E16" s="1"/>
    </row>
    <row r="17" spans="1:5" ht="16.5" thickBot="1" x14ac:dyDescent="0.3">
      <c r="A17" s="18">
        <v>3</v>
      </c>
      <c r="B17" s="19" t="s">
        <v>170</v>
      </c>
      <c r="C17" s="53" t="s">
        <v>158</v>
      </c>
      <c r="D17" s="7">
        <f>D18</f>
        <v>400</v>
      </c>
      <c r="E17" s="1"/>
    </row>
    <row r="18" spans="1:5" ht="16.5" thickBot="1" x14ac:dyDescent="0.3">
      <c r="A18" s="20">
        <v>0</v>
      </c>
      <c r="B18" s="21" t="s">
        <v>66</v>
      </c>
      <c r="C18" s="52" t="s">
        <v>159</v>
      </c>
      <c r="D18" s="9">
        <v>400</v>
      </c>
      <c r="E18" s="1"/>
    </row>
    <row r="19" spans="1:5" ht="16.5" thickBot="1" x14ac:dyDescent="0.3">
      <c r="A19" s="18">
        <v>4</v>
      </c>
      <c r="B19" s="19" t="s">
        <v>171</v>
      </c>
      <c r="C19" s="53" t="s">
        <v>160</v>
      </c>
      <c r="D19" s="11">
        <f>D20</f>
        <v>47128.6</v>
      </c>
      <c r="E19" s="1"/>
    </row>
    <row r="20" spans="1:5" ht="16.5" thickBot="1" x14ac:dyDescent="0.3">
      <c r="A20" s="20" t="s">
        <v>59</v>
      </c>
      <c r="B20" s="21" t="s">
        <v>172</v>
      </c>
      <c r="C20" s="52" t="s">
        <v>161</v>
      </c>
      <c r="D20" s="10">
        <v>47128.6</v>
      </c>
      <c r="E20" s="1"/>
    </row>
    <row r="21" spans="1:5" ht="16.5" thickBot="1" x14ac:dyDescent="0.3">
      <c r="A21" s="18">
        <v>5</v>
      </c>
      <c r="B21" s="19" t="s">
        <v>173</v>
      </c>
      <c r="C21" s="53" t="s">
        <v>162</v>
      </c>
      <c r="D21" s="7">
        <f>D22+D23</f>
        <v>2200</v>
      </c>
      <c r="E21" s="1"/>
    </row>
    <row r="22" spans="1:5" ht="26.25" thickBot="1" x14ac:dyDescent="0.3">
      <c r="A22" s="20" t="s">
        <v>65</v>
      </c>
      <c r="B22" s="21" t="s">
        <v>85</v>
      </c>
      <c r="C22" s="52" t="s">
        <v>163</v>
      </c>
      <c r="D22" s="9">
        <v>200</v>
      </c>
      <c r="E22" s="1"/>
    </row>
    <row r="23" spans="1:5" ht="16.5" thickBot="1" x14ac:dyDescent="0.3">
      <c r="A23" s="20" t="s">
        <v>174</v>
      </c>
      <c r="B23" s="21" t="s">
        <v>90</v>
      </c>
      <c r="C23" s="52" t="s">
        <v>164</v>
      </c>
      <c r="D23" s="9">
        <v>2000</v>
      </c>
      <c r="E23" s="1"/>
    </row>
    <row r="24" spans="1:5" ht="16.5" thickBot="1" x14ac:dyDescent="0.3">
      <c r="A24" s="18">
        <v>6</v>
      </c>
      <c r="B24" s="19" t="s">
        <v>175</v>
      </c>
      <c r="C24" s="53" t="s">
        <v>165</v>
      </c>
      <c r="D24" s="11">
        <f>D25</f>
        <v>21000</v>
      </c>
      <c r="E24" s="1"/>
    </row>
    <row r="25" spans="1:5" ht="16.5" thickBot="1" x14ac:dyDescent="0.3">
      <c r="A25" s="20" t="s">
        <v>71</v>
      </c>
      <c r="B25" s="21" t="s">
        <v>108</v>
      </c>
      <c r="C25" s="52" t="s">
        <v>166</v>
      </c>
      <c r="D25" s="10">
        <v>21000</v>
      </c>
      <c r="E25" s="1"/>
    </row>
    <row r="26" spans="1:5" ht="16.5" thickBot="1" x14ac:dyDescent="0.3">
      <c r="A26" s="18">
        <v>7</v>
      </c>
      <c r="B26" s="19" t="s">
        <v>176</v>
      </c>
      <c r="C26" s="53">
        <v>1000</v>
      </c>
      <c r="D26" s="11">
        <f>D27+D28+D29</f>
        <v>16725.900000000001</v>
      </c>
      <c r="E26" s="1"/>
    </row>
    <row r="27" spans="1:5" ht="16.5" thickBot="1" x14ac:dyDescent="0.3">
      <c r="A27" s="20" t="s">
        <v>84</v>
      </c>
      <c r="B27" s="21" t="s">
        <v>117</v>
      </c>
      <c r="C27" s="52">
        <v>1001</v>
      </c>
      <c r="D27" s="9">
        <v>778.9</v>
      </c>
      <c r="E27" s="1"/>
    </row>
    <row r="28" spans="1:5" ht="16.5" thickBot="1" x14ac:dyDescent="0.3">
      <c r="A28" s="20" t="s">
        <v>89</v>
      </c>
      <c r="B28" s="21" t="s">
        <v>123</v>
      </c>
      <c r="C28" s="52">
        <v>1003</v>
      </c>
      <c r="D28" s="10">
        <v>1001.5</v>
      </c>
      <c r="E28" s="1"/>
    </row>
    <row r="29" spans="1:5" ht="16.5" thickBot="1" x14ac:dyDescent="0.3">
      <c r="A29" s="20" t="s">
        <v>177</v>
      </c>
      <c r="B29" s="21" t="s">
        <v>127</v>
      </c>
      <c r="C29" s="52">
        <v>1004</v>
      </c>
      <c r="D29" s="10">
        <v>14945.5</v>
      </c>
      <c r="E29" s="1"/>
    </row>
    <row r="30" spans="1:5" ht="16.5" thickBot="1" x14ac:dyDescent="0.3">
      <c r="A30" s="18">
        <v>8</v>
      </c>
      <c r="B30" s="19" t="s">
        <v>178</v>
      </c>
      <c r="C30" s="53">
        <v>1100</v>
      </c>
      <c r="D30" s="7">
        <f>D31</f>
        <v>0</v>
      </c>
      <c r="E30" s="1"/>
    </row>
    <row r="31" spans="1:5" ht="16.5" thickBot="1" x14ac:dyDescent="0.3">
      <c r="A31" s="20" t="s">
        <v>107</v>
      </c>
      <c r="B31" s="21" t="s">
        <v>139</v>
      </c>
      <c r="C31" s="52">
        <v>1101</v>
      </c>
      <c r="D31" s="9">
        <v>0</v>
      </c>
      <c r="E31" s="1"/>
    </row>
    <row r="32" spans="1:5" ht="16.5" thickBot="1" x14ac:dyDescent="0.3">
      <c r="A32" s="18">
        <v>9</v>
      </c>
      <c r="B32" s="19" t="s">
        <v>179</v>
      </c>
      <c r="C32" s="53">
        <v>1200</v>
      </c>
      <c r="D32" s="11">
        <f>D33</f>
        <v>4000</v>
      </c>
      <c r="E32" s="1"/>
    </row>
    <row r="33" spans="1:5" ht="16.5" thickBot="1" x14ac:dyDescent="0.3">
      <c r="A33" s="20" t="s">
        <v>116</v>
      </c>
      <c r="B33" s="21" t="s">
        <v>145</v>
      </c>
      <c r="C33" s="52">
        <v>1202</v>
      </c>
      <c r="D33" s="10">
        <v>4000</v>
      </c>
      <c r="E33" s="1"/>
    </row>
    <row r="34" spans="1:5" ht="16.5" thickBot="1" x14ac:dyDescent="0.3">
      <c r="A34" s="14"/>
      <c r="B34" s="15" t="s">
        <v>149</v>
      </c>
      <c r="C34" s="54"/>
      <c r="D34" s="8">
        <f>D9+D15+D17+D19+D21+D24+D26+D30+D32</f>
        <v>121825.20000000001</v>
      </c>
      <c r="E34" s="1"/>
    </row>
    <row r="35" spans="1:5" x14ac:dyDescent="0.25">
      <c r="A35" s="173" t="s">
        <v>180</v>
      </c>
      <c r="B35" s="173"/>
      <c r="D35" s="56" t="s">
        <v>0</v>
      </c>
    </row>
  </sheetData>
  <mergeCells count="4">
    <mergeCell ref="A2:D6"/>
    <mergeCell ref="B7:C7"/>
    <mergeCell ref="A35:B35"/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="130" zoomScaleNormal="130" workbookViewId="0">
      <selection activeCell="A6" sqref="A6:C9"/>
    </sheetView>
  </sheetViews>
  <sheetFormatPr defaultRowHeight="15" x14ac:dyDescent="0.25"/>
  <cols>
    <col min="1" max="1" width="60" customWidth="1"/>
    <col min="2" max="2" width="28.5703125" customWidth="1"/>
    <col min="3" max="3" width="17.140625" customWidth="1"/>
  </cols>
  <sheetData>
    <row r="1" spans="1:4" x14ac:dyDescent="0.25">
      <c r="A1" s="2"/>
      <c r="B1" s="174" t="s">
        <v>243</v>
      </c>
      <c r="C1" s="174"/>
      <c r="D1" s="1"/>
    </row>
    <row r="2" spans="1:4" x14ac:dyDescent="0.25">
      <c r="A2" s="2"/>
      <c r="B2" s="174"/>
      <c r="C2" s="174"/>
      <c r="D2" s="1"/>
    </row>
    <row r="3" spans="1:4" x14ac:dyDescent="0.25">
      <c r="A3" s="2"/>
      <c r="B3" s="174"/>
      <c r="C3" s="174"/>
      <c r="D3" s="1"/>
    </row>
    <row r="4" spans="1:4" x14ac:dyDescent="0.25">
      <c r="A4" s="2"/>
      <c r="B4" s="174"/>
      <c r="C4" s="174"/>
      <c r="D4" s="1"/>
    </row>
    <row r="5" spans="1:4" ht="50.25" customHeight="1" x14ac:dyDescent="0.25">
      <c r="A5" s="2"/>
      <c r="B5" s="174"/>
      <c r="C5" s="174"/>
      <c r="D5" s="1"/>
    </row>
    <row r="6" spans="1:4" x14ac:dyDescent="0.25">
      <c r="A6" s="183" t="s">
        <v>200</v>
      </c>
      <c r="B6" s="183"/>
      <c r="C6" s="183"/>
      <c r="D6" s="1"/>
    </row>
    <row r="7" spans="1:4" x14ac:dyDescent="0.25">
      <c r="A7" s="183"/>
      <c r="B7" s="183"/>
      <c r="C7" s="183"/>
      <c r="D7" s="1"/>
    </row>
    <row r="8" spans="1:4" x14ac:dyDescent="0.25">
      <c r="A8" s="183"/>
      <c r="B8" s="183"/>
      <c r="C8" s="183"/>
      <c r="D8" s="1"/>
    </row>
    <row r="9" spans="1:4" x14ac:dyDescent="0.25">
      <c r="A9" s="183"/>
      <c r="B9" s="183"/>
      <c r="C9" s="183"/>
      <c r="D9" s="1"/>
    </row>
    <row r="10" spans="1:4" ht="16.5" thickBot="1" x14ac:dyDescent="0.3">
      <c r="A10" s="2"/>
      <c r="B10" s="2"/>
      <c r="C10" s="60" t="s">
        <v>2</v>
      </c>
      <c r="D10" s="1"/>
    </row>
    <row r="11" spans="1:4" ht="16.5" thickBot="1" x14ac:dyDescent="0.3">
      <c r="A11" s="61" t="s">
        <v>181</v>
      </c>
      <c r="B11" s="62" t="s">
        <v>8</v>
      </c>
      <c r="C11" s="62" t="s">
        <v>182</v>
      </c>
      <c r="D11" s="1"/>
    </row>
    <row r="12" spans="1:4" ht="32.25" thickBot="1" x14ac:dyDescent="0.3">
      <c r="A12" s="63" t="s">
        <v>183</v>
      </c>
      <c r="B12" s="64" t="s">
        <v>184</v>
      </c>
      <c r="C12" s="65">
        <v>22315.200000000001</v>
      </c>
      <c r="D12" s="1"/>
    </row>
    <row r="13" spans="1:4" ht="32.25" thickBot="1" x14ac:dyDescent="0.3">
      <c r="A13" s="63" t="s">
        <v>185</v>
      </c>
      <c r="B13" s="64" t="s">
        <v>186</v>
      </c>
      <c r="C13" s="65">
        <v>-22315.200000000001</v>
      </c>
      <c r="D13" s="1"/>
    </row>
    <row r="14" spans="1:4" ht="15.75" x14ac:dyDescent="0.25">
      <c r="A14" s="66" t="s">
        <v>187</v>
      </c>
      <c r="B14" s="176" t="s">
        <v>188</v>
      </c>
      <c r="C14" s="179">
        <v>-99510</v>
      </c>
      <c r="D14" s="182"/>
    </row>
    <row r="15" spans="1:4" ht="15.75" x14ac:dyDescent="0.25">
      <c r="A15" s="66" t="s">
        <v>189</v>
      </c>
      <c r="B15" s="177"/>
      <c r="C15" s="180"/>
      <c r="D15" s="182"/>
    </row>
    <row r="16" spans="1:4" ht="16.5" thickBot="1" x14ac:dyDescent="0.3">
      <c r="A16" s="63" t="s">
        <v>190</v>
      </c>
      <c r="B16" s="178"/>
      <c r="C16" s="181"/>
      <c r="D16" s="182"/>
    </row>
    <row r="17" spans="1:4" ht="15.75" x14ac:dyDescent="0.25">
      <c r="A17" s="66" t="s">
        <v>191</v>
      </c>
      <c r="B17" s="176" t="s">
        <v>192</v>
      </c>
      <c r="C17" s="179">
        <v>121825.2</v>
      </c>
      <c r="D17" s="182"/>
    </row>
    <row r="18" spans="1:4" ht="15.75" x14ac:dyDescent="0.25">
      <c r="A18" s="66" t="s">
        <v>193</v>
      </c>
      <c r="B18" s="177"/>
      <c r="C18" s="180"/>
      <c r="D18" s="182"/>
    </row>
    <row r="19" spans="1:4" ht="15.75" x14ac:dyDescent="0.25">
      <c r="A19" s="66" t="s">
        <v>194</v>
      </c>
      <c r="B19" s="177"/>
      <c r="C19" s="180"/>
      <c r="D19" s="182"/>
    </row>
    <row r="20" spans="1:4" ht="16.5" thickBot="1" x14ac:dyDescent="0.3">
      <c r="A20" s="63" t="s">
        <v>195</v>
      </c>
      <c r="B20" s="178"/>
      <c r="C20" s="181"/>
      <c r="D20" s="182"/>
    </row>
    <row r="21" spans="1:4" ht="16.5" thickBot="1" x14ac:dyDescent="0.3">
      <c r="A21" s="63" t="s">
        <v>196</v>
      </c>
      <c r="B21" s="67"/>
      <c r="C21" s="71">
        <f>C12+C13+C14+C17</f>
        <v>22315.199999999997</v>
      </c>
      <c r="D21" s="1"/>
    </row>
    <row r="22" spans="1:4" x14ac:dyDescent="0.25">
      <c r="A22" s="2"/>
      <c r="B22" s="2"/>
      <c r="C22" s="2"/>
      <c r="D22" s="1"/>
    </row>
    <row r="23" spans="1:4" ht="15.75" x14ac:dyDescent="0.25">
      <c r="A23" s="68" t="s">
        <v>197</v>
      </c>
      <c r="B23" s="68"/>
      <c r="C23" s="69" t="s">
        <v>0</v>
      </c>
      <c r="D23" s="1"/>
    </row>
    <row r="24" spans="1:4" x14ac:dyDescent="0.25">
      <c r="A24" s="70"/>
    </row>
  </sheetData>
  <mergeCells count="8">
    <mergeCell ref="B17:B20"/>
    <mergeCell ref="C17:C20"/>
    <mergeCell ref="D17:D20"/>
    <mergeCell ref="B1:C5"/>
    <mergeCell ref="A6:C9"/>
    <mergeCell ref="B14:B16"/>
    <mergeCell ref="C14:C16"/>
    <mergeCell ref="D14:D1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zoomScale="120" zoomScaleNormal="120" workbookViewId="0">
      <selection activeCell="L16" sqref="L16"/>
    </sheetView>
  </sheetViews>
  <sheetFormatPr defaultRowHeight="15" x14ac:dyDescent="0.25"/>
  <cols>
    <col min="1" max="1" width="6.140625" style="87" customWidth="1"/>
    <col min="2" max="2" width="41.85546875" customWidth="1"/>
    <col min="3" max="3" width="7.140625" customWidth="1"/>
    <col min="4" max="4" width="11.140625" style="55" customWidth="1"/>
    <col min="5" max="5" width="11.28515625" customWidth="1"/>
    <col min="6" max="6" width="6.7109375" customWidth="1"/>
    <col min="7" max="7" width="14.140625" style="46" customWidth="1"/>
    <col min="9" max="9" width="10" bestFit="1" customWidth="1"/>
  </cols>
  <sheetData>
    <row r="1" spans="1:9" ht="15" customHeight="1" x14ac:dyDescent="0.25">
      <c r="B1" s="72"/>
      <c r="C1" s="174" t="s">
        <v>244</v>
      </c>
      <c r="D1" s="174"/>
      <c r="E1" s="186"/>
      <c r="F1" s="186"/>
      <c r="G1" s="186"/>
      <c r="H1" s="1"/>
    </row>
    <row r="2" spans="1:9" x14ac:dyDescent="0.25">
      <c r="B2" s="72"/>
      <c r="C2" s="174"/>
      <c r="D2" s="174"/>
      <c r="E2" s="186"/>
      <c r="F2" s="186"/>
      <c r="G2" s="186"/>
      <c r="H2" s="1"/>
    </row>
    <row r="3" spans="1:9" x14ac:dyDescent="0.25">
      <c r="B3" s="72"/>
      <c r="C3" s="174"/>
      <c r="D3" s="174"/>
      <c r="E3" s="186"/>
      <c r="F3" s="186"/>
      <c r="G3" s="186"/>
      <c r="H3" s="1"/>
    </row>
    <row r="4" spans="1:9" ht="57" customHeight="1" x14ac:dyDescent="0.25">
      <c r="B4" s="72"/>
      <c r="C4" s="174"/>
      <c r="D4" s="174"/>
      <c r="E4" s="186"/>
      <c r="F4" s="186"/>
      <c r="G4" s="186"/>
      <c r="H4" s="1"/>
    </row>
    <row r="5" spans="1:9" x14ac:dyDescent="0.25">
      <c r="A5" s="171" t="s">
        <v>223</v>
      </c>
      <c r="B5" s="171"/>
      <c r="C5" s="171"/>
      <c r="D5" s="171"/>
      <c r="E5" s="171"/>
      <c r="F5" s="171"/>
      <c r="G5" s="171"/>
      <c r="H5" s="1"/>
    </row>
    <row r="6" spans="1:9" x14ac:dyDescent="0.25">
      <c r="A6" s="171"/>
      <c r="B6" s="171"/>
      <c r="C6" s="171"/>
      <c r="D6" s="171"/>
      <c r="E6" s="171"/>
      <c r="F6" s="171"/>
      <c r="G6" s="171"/>
      <c r="H6" s="1"/>
    </row>
    <row r="7" spans="1:9" x14ac:dyDescent="0.25">
      <c r="A7" s="171"/>
      <c r="B7" s="171"/>
      <c r="C7" s="171"/>
      <c r="D7" s="171"/>
      <c r="E7" s="171"/>
      <c r="F7" s="171"/>
      <c r="G7" s="171"/>
      <c r="H7" s="1"/>
    </row>
    <row r="8" spans="1:9" ht="16.5" thickBot="1" x14ac:dyDescent="0.3">
      <c r="A8" s="88"/>
      <c r="B8" s="172"/>
      <c r="C8" s="172"/>
      <c r="D8" s="172"/>
      <c r="E8" s="172"/>
      <c r="F8" s="72"/>
      <c r="G8" s="45"/>
      <c r="H8" s="1"/>
    </row>
    <row r="9" spans="1:9" s="72" customFormat="1" ht="26.25" thickBot="1" x14ac:dyDescent="0.25">
      <c r="A9" s="89" t="s">
        <v>3</v>
      </c>
      <c r="B9" s="78" t="s">
        <v>4</v>
      </c>
      <c r="C9" s="78" t="s">
        <v>5</v>
      </c>
      <c r="D9" s="79" t="s">
        <v>6</v>
      </c>
      <c r="E9" s="78" t="s">
        <v>7</v>
      </c>
      <c r="F9" s="78" t="s">
        <v>8</v>
      </c>
      <c r="G9" s="82" t="s">
        <v>9</v>
      </c>
      <c r="H9" s="1"/>
    </row>
    <row r="10" spans="1:9" ht="16.5" thickBot="1" x14ac:dyDescent="0.3">
      <c r="A10" s="90"/>
      <c r="B10" s="17" t="s">
        <v>13</v>
      </c>
      <c r="C10" s="75"/>
      <c r="D10" s="76"/>
      <c r="E10" s="27"/>
      <c r="F10" s="27"/>
      <c r="G10" s="40">
        <f>G12+G31</f>
        <v>30353.899999999998</v>
      </c>
      <c r="H10" s="1"/>
    </row>
    <row r="11" spans="1:9" ht="16.5" thickBot="1" x14ac:dyDescent="0.3">
      <c r="A11" s="91"/>
      <c r="B11" s="19" t="s">
        <v>10</v>
      </c>
      <c r="C11" s="77"/>
      <c r="D11" s="35"/>
      <c r="E11" s="28"/>
      <c r="F11" s="28"/>
      <c r="G11" s="41">
        <f>G14+G17+G33+G35</f>
        <v>26827.5</v>
      </c>
      <c r="H11" s="34"/>
      <c r="I11" s="33"/>
    </row>
    <row r="12" spans="1:9" ht="39" thickBot="1" x14ac:dyDescent="0.3">
      <c r="A12" s="92" t="s">
        <v>11</v>
      </c>
      <c r="B12" s="19" t="s">
        <v>12</v>
      </c>
      <c r="C12" s="28">
        <v>0</v>
      </c>
      <c r="D12" s="35"/>
      <c r="E12" s="28"/>
      <c r="F12" s="28"/>
      <c r="G12" s="41">
        <f>G13</f>
        <v>10621.7</v>
      </c>
      <c r="H12" s="1"/>
      <c r="I12" s="33"/>
    </row>
    <row r="13" spans="1:9" ht="16.5" thickBot="1" x14ac:dyDescent="0.3">
      <c r="A13" s="91"/>
      <c r="B13" s="21" t="s">
        <v>13</v>
      </c>
      <c r="C13" s="28">
        <v>0</v>
      </c>
      <c r="D13" s="36" t="s">
        <v>151</v>
      </c>
      <c r="E13" s="29"/>
      <c r="F13" s="29"/>
      <c r="G13" s="42">
        <f>G14+G17+G27</f>
        <v>10621.7</v>
      </c>
      <c r="H13" s="1"/>
    </row>
    <row r="14" spans="1:9" ht="39" thickBot="1" x14ac:dyDescent="0.3">
      <c r="A14" s="92">
        <v>1</v>
      </c>
      <c r="B14" s="19" t="s">
        <v>14</v>
      </c>
      <c r="C14" s="28">
        <v>0</v>
      </c>
      <c r="D14" s="35" t="s">
        <v>152</v>
      </c>
      <c r="E14" s="28"/>
      <c r="F14" s="28"/>
      <c r="G14" s="41">
        <f>G15</f>
        <v>1380.2</v>
      </c>
      <c r="H14" s="1"/>
      <c r="I14" s="33"/>
    </row>
    <row r="15" spans="1:9" ht="16.5" thickBot="1" x14ac:dyDescent="0.3">
      <c r="A15" s="91" t="s">
        <v>15</v>
      </c>
      <c r="B15" s="21" t="s">
        <v>16</v>
      </c>
      <c r="C15" s="29">
        <v>0</v>
      </c>
      <c r="D15" s="36" t="s">
        <v>152</v>
      </c>
      <c r="E15" s="29">
        <v>20000011</v>
      </c>
      <c r="F15" s="29"/>
      <c r="G15" s="42">
        <v>1380.2</v>
      </c>
      <c r="H15" s="1"/>
    </row>
    <row r="16" spans="1:9" ht="64.5" thickBot="1" x14ac:dyDescent="0.3">
      <c r="A16" s="91" t="s">
        <v>17</v>
      </c>
      <c r="B16" s="21" t="s">
        <v>18</v>
      </c>
      <c r="C16" s="29">
        <v>0</v>
      </c>
      <c r="D16" s="36" t="s">
        <v>152</v>
      </c>
      <c r="E16" s="29">
        <v>20000011</v>
      </c>
      <c r="F16" s="29">
        <v>100</v>
      </c>
      <c r="G16" s="42">
        <v>1380.2</v>
      </c>
      <c r="H16" s="1"/>
      <c r="I16" s="33"/>
    </row>
    <row r="17" spans="1:10" ht="51.75" thickBot="1" x14ac:dyDescent="0.3">
      <c r="A17" s="92">
        <v>2</v>
      </c>
      <c r="B17" s="19" t="s">
        <v>19</v>
      </c>
      <c r="C17" s="28">
        <v>0</v>
      </c>
      <c r="D17" s="35" t="s">
        <v>153</v>
      </c>
      <c r="E17" s="28"/>
      <c r="F17" s="28"/>
      <c r="G17" s="41">
        <f>G18</f>
        <v>9145.5</v>
      </c>
      <c r="H17" s="1"/>
      <c r="I17" s="33"/>
      <c r="J17" s="33"/>
    </row>
    <row r="18" spans="1:10" ht="26.25" thickBot="1" x14ac:dyDescent="0.3">
      <c r="A18" s="91" t="s">
        <v>20</v>
      </c>
      <c r="B18" s="21" t="s">
        <v>201</v>
      </c>
      <c r="C18" s="29">
        <v>0</v>
      </c>
      <c r="D18" s="36" t="s">
        <v>153</v>
      </c>
      <c r="E18" s="29">
        <v>20000020</v>
      </c>
      <c r="F18" s="29"/>
      <c r="G18" s="42">
        <f>G19+G21+G23</f>
        <v>9145.5</v>
      </c>
      <c r="H18" s="1"/>
    </row>
    <row r="19" spans="1:10" ht="26.25" thickBot="1" x14ac:dyDescent="0.3">
      <c r="A19" s="92" t="s">
        <v>22</v>
      </c>
      <c r="B19" s="19" t="s">
        <v>21</v>
      </c>
      <c r="C19" s="28">
        <v>0</v>
      </c>
      <c r="D19" s="35" t="s">
        <v>153</v>
      </c>
      <c r="E19" s="28">
        <v>20000021</v>
      </c>
      <c r="F19" s="28"/>
      <c r="G19" s="41">
        <f>G20</f>
        <v>1161.7</v>
      </c>
      <c r="H19" s="1"/>
    </row>
    <row r="20" spans="1:10" ht="64.5" thickBot="1" x14ac:dyDescent="0.3">
      <c r="A20" s="91" t="s">
        <v>202</v>
      </c>
      <c r="B20" s="21" t="s">
        <v>18</v>
      </c>
      <c r="C20" s="29">
        <v>0</v>
      </c>
      <c r="D20" s="36" t="s">
        <v>153</v>
      </c>
      <c r="E20" s="29">
        <v>20000021</v>
      </c>
      <c r="F20" s="29">
        <v>100</v>
      </c>
      <c r="G20" s="42">
        <v>1161.7</v>
      </c>
      <c r="H20" s="1"/>
    </row>
    <row r="21" spans="1:10" ht="26.25" thickBot="1" x14ac:dyDescent="0.3">
      <c r="A21" s="91" t="s">
        <v>203</v>
      </c>
      <c r="B21" s="19" t="s">
        <v>204</v>
      </c>
      <c r="C21" s="28">
        <v>0</v>
      </c>
      <c r="D21" s="35" t="s">
        <v>153</v>
      </c>
      <c r="E21" s="28">
        <v>20000022</v>
      </c>
      <c r="F21" s="28"/>
      <c r="G21" s="84">
        <f>G22</f>
        <v>316.5</v>
      </c>
      <c r="H21" s="1"/>
    </row>
    <row r="22" spans="1:10" ht="64.5" thickBot="1" x14ac:dyDescent="0.3">
      <c r="A22" s="91" t="s">
        <v>205</v>
      </c>
      <c r="B22" s="21" t="s">
        <v>18</v>
      </c>
      <c r="C22" s="29">
        <v>0</v>
      </c>
      <c r="D22" s="36" t="s">
        <v>153</v>
      </c>
      <c r="E22" s="29">
        <v>20000022</v>
      </c>
      <c r="F22" s="29">
        <v>100</v>
      </c>
      <c r="G22" s="85">
        <v>316.5</v>
      </c>
      <c r="H22" s="1"/>
    </row>
    <row r="23" spans="1:10" ht="26.25" thickBot="1" x14ac:dyDescent="0.3">
      <c r="A23" s="92" t="s">
        <v>23</v>
      </c>
      <c r="B23" s="19" t="s">
        <v>27</v>
      </c>
      <c r="C23" s="28">
        <v>0</v>
      </c>
      <c r="D23" s="35" t="s">
        <v>153</v>
      </c>
      <c r="E23" s="39">
        <v>20000023</v>
      </c>
      <c r="F23" s="28"/>
      <c r="G23" s="41">
        <f>G24+G25+G26</f>
        <v>7667.3</v>
      </c>
      <c r="H23" s="1"/>
      <c r="I23" s="33"/>
    </row>
    <row r="24" spans="1:10" ht="64.5" thickBot="1" x14ac:dyDescent="0.3">
      <c r="A24" s="91" t="s">
        <v>25</v>
      </c>
      <c r="B24" s="21" t="s">
        <v>18</v>
      </c>
      <c r="C24" s="29">
        <v>0</v>
      </c>
      <c r="D24" s="36" t="s">
        <v>153</v>
      </c>
      <c r="E24" s="32">
        <v>20000023</v>
      </c>
      <c r="F24" s="29">
        <v>100</v>
      </c>
      <c r="G24" s="42">
        <v>5642.3</v>
      </c>
      <c r="H24" s="1"/>
    </row>
    <row r="25" spans="1:10" ht="26.25" thickBot="1" x14ac:dyDescent="0.3">
      <c r="A25" s="91" t="s">
        <v>206</v>
      </c>
      <c r="B25" s="21" t="s">
        <v>29</v>
      </c>
      <c r="C25" s="29">
        <v>0</v>
      </c>
      <c r="D25" s="36" t="s">
        <v>153</v>
      </c>
      <c r="E25" s="32">
        <v>20000023</v>
      </c>
      <c r="F25" s="29">
        <v>200</v>
      </c>
      <c r="G25" s="42">
        <v>2000</v>
      </c>
      <c r="H25" s="1"/>
    </row>
    <row r="26" spans="1:10" ht="16.5" thickBot="1" x14ac:dyDescent="0.3">
      <c r="A26" s="91" t="s">
        <v>207</v>
      </c>
      <c r="B26" s="21" t="s">
        <v>31</v>
      </c>
      <c r="C26" s="29">
        <v>0</v>
      </c>
      <c r="D26" s="36" t="s">
        <v>153</v>
      </c>
      <c r="E26" s="32">
        <v>20000023</v>
      </c>
      <c r="F26" s="29">
        <v>800</v>
      </c>
      <c r="G26" s="83">
        <v>25</v>
      </c>
      <c r="H26" s="1"/>
    </row>
    <row r="27" spans="1:10" ht="16.5" thickBot="1" x14ac:dyDescent="0.3">
      <c r="A27" s="93">
        <v>3</v>
      </c>
      <c r="B27" s="22" t="s">
        <v>32</v>
      </c>
      <c r="C27" s="30">
        <v>0</v>
      </c>
      <c r="D27" s="37" t="s">
        <v>154</v>
      </c>
      <c r="E27" s="30"/>
      <c r="F27" s="26"/>
      <c r="G27" s="84">
        <f>G28</f>
        <v>96</v>
      </c>
      <c r="H27" s="1"/>
    </row>
    <row r="28" spans="1:10" ht="51.75" thickBot="1" x14ac:dyDescent="0.3">
      <c r="A28" s="94" t="s">
        <v>33</v>
      </c>
      <c r="B28" s="23" t="s">
        <v>34</v>
      </c>
      <c r="C28" s="31">
        <v>0</v>
      </c>
      <c r="D28" s="38" t="s">
        <v>154</v>
      </c>
      <c r="E28" s="31">
        <v>920400441</v>
      </c>
      <c r="F28" s="31"/>
      <c r="G28" s="83">
        <f>G29</f>
        <v>96</v>
      </c>
      <c r="H28" s="1"/>
    </row>
    <row r="29" spans="1:10" ht="16.5" thickBot="1" x14ac:dyDescent="0.3">
      <c r="A29" s="94" t="s">
        <v>35</v>
      </c>
      <c r="B29" s="23" t="s">
        <v>31</v>
      </c>
      <c r="C29" s="31">
        <v>0</v>
      </c>
      <c r="D29" s="38" t="s">
        <v>154</v>
      </c>
      <c r="E29" s="31">
        <v>920400441</v>
      </c>
      <c r="F29" s="31">
        <v>800</v>
      </c>
      <c r="G29" s="83">
        <v>96</v>
      </c>
      <c r="H29" s="1"/>
    </row>
    <row r="30" spans="1:10" ht="39" thickBot="1" x14ac:dyDescent="0.3">
      <c r="A30" s="92" t="s">
        <v>36</v>
      </c>
      <c r="B30" s="19" t="s">
        <v>37</v>
      </c>
      <c r="C30" s="28">
        <v>0</v>
      </c>
      <c r="D30" s="35"/>
      <c r="E30" s="28"/>
      <c r="F30" s="28"/>
      <c r="G30" s="41">
        <f>G31++G50+G54+G58+G67+G82+G88+G103+G107</f>
        <v>111203.5</v>
      </c>
      <c r="H30" s="1"/>
      <c r="I30" s="33"/>
    </row>
    <row r="31" spans="1:10" ht="16.5" thickBot="1" x14ac:dyDescent="0.3">
      <c r="A31" s="92"/>
      <c r="B31" s="19" t="s">
        <v>13</v>
      </c>
      <c r="C31" s="28">
        <v>0</v>
      </c>
      <c r="D31" s="35" t="s">
        <v>151</v>
      </c>
      <c r="E31" s="28"/>
      <c r="F31" s="28"/>
      <c r="G31" s="41">
        <f>G32+G44+G47</f>
        <v>19732.199999999997</v>
      </c>
      <c r="H31" s="1"/>
    </row>
    <row r="32" spans="1:10" ht="51.75" thickBot="1" x14ac:dyDescent="0.3">
      <c r="A32" s="92">
        <v>1</v>
      </c>
      <c r="B32" s="19" t="s">
        <v>38</v>
      </c>
      <c r="C32" s="28">
        <v>0</v>
      </c>
      <c r="D32" s="35" t="s">
        <v>155</v>
      </c>
      <c r="E32" s="28"/>
      <c r="F32" s="28"/>
      <c r="G32" s="41">
        <f>G33+G35+G39+G41</f>
        <v>19232.199999999997</v>
      </c>
      <c r="H32" s="34"/>
    </row>
    <row r="33" spans="1:8" ht="16.5" thickBot="1" x14ac:dyDescent="0.3">
      <c r="A33" s="92" t="s">
        <v>15</v>
      </c>
      <c r="B33" s="19" t="s">
        <v>39</v>
      </c>
      <c r="C33" s="28">
        <v>0</v>
      </c>
      <c r="D33" s="35" t="s">
        <v>155</v>
      </c>
      <c r="E33" s="28">
        <v>20000031</v>
      </c>
      <c r="F33" s="28"/>
      <c r="G33" s="41">
        <f>G34</f>
        <v>1430.2</v>
      </c>
      <c r="H33" s="1"/>
    </row>
    <row r="34" spans="1:8" ht="64.5" thickBot="1" x14ac:dyDescent="0.3">
      <c r="A34" s="91" t="s">
        <v>17</v>
      </c>
      <c r="B34" s="21" t="s">
        <v>18</v>
      </c>
      <c r="C34" s="29">
        <v>0</v>
      </c>
      <c r="D34" s="36" t="s">
        <v>155</v>
      </c>
      <c r="E34" s="29">
        <v>20000031</v>
      </c>
      <c r="F34" s="29">
        <v>100</v>
      </c>
      <c r="G34" s="42">
        <v>1430.2</v>
      </c>
      <c r="H34" s="34"/>
    </row>
    <row r="35" spans="1:8" ht="26.25" thickBot="1" x14ac:dyDescent="0.3">
      <c r="A35" s="92" t="s">
        <v>40</v>
      </c>
      <c r="B35" s="19" t="s">
        <v>41</v>
      </c>
      <c r="C35" s="28">
        <v>0</v>
      </c>
      <c r="D35" s="35" t="s">
        <v>155</v>
      </c>
      <c r="E35" s="28">
        <v>20000032</v>
      </c>
      <c r="F35" s="28"/>
      <c r="G35" s="41">
        <f>G36+G37+G38</f>
        <v>14871.599999999999</v>
      </c>
      <c r="H35" s="1"/>
    </row>
    <row r="36" spans="1:8" ht="64.5" thickBot="1" x14ac:dyDescent="0.3">
      <c r="A36" s="91" t="s">
        <v>42</v>
      </c>
      <c r="B36" s="21" t="s">
        <v>18</v>
      </c>
      <c r="C36" s="29">
        <v>0</v>
      </c>
      <c r="D36" s="36" t="s">
        <v>155</v>
      </c>
      <c r="E36" s="29">
        <v>20000032</v>
      </c>
      <c r="F36" s="29">
        <v>100</v>
      </c>
      <c r="G36" s="42">
        <v>11267.8</v>
      </c>
      <c r="H36" s="1"/>
    </row>
    <row r="37" spans="1:8" ht="26.25" thickBot="1" x14ac:dyDescent="0.3">
      <c r="A37" s="91" t="s">
        <v>43</v>
      </c>
      <c r="B37" s="21" t="s">
        <v>29</v>
      </c>
      <c r="C37" s="29">
        <v>0</v>
      </c>
      <c r="D37" s="36" t="s">
        <v>155</v>
      </c>
      <c r="E37" s="29">
        <v>20000032</v>
      </c>
      <c r="F37" s="29">
        <v>200</v>
      </c>
      <c r="G37" s="42">
        <v>3583.8</v>
      </c>
      <c r="H37" s="1"/>
    </row>
    <row r="38" spans="1:8" ht="16.5" thickBot="1" x14ac:dyDescent="0.3">
      <c r="A38" s="91" t="s">
        <v>44</v>
      </c>
      <c r="B38" s="21" t="s">
        <v>31</v>
      </c>
      <c r="C38" s="29">
        <v>0</v>
      </c>
      <c r="D38" s="36" t="s">
        <v>155</v>
      </c>
      <c r="E38" s="29">
        <v>20000032</v>
      </c>
      <c r="F38" s="29">
        <v>800</v>
      </c>
      <c r="G38" s="83">
        <v>20</v>
      </c>
      <c r="H38" s="1"/>
    </row>
    <row r="39" spans="1:8" ht="64.5" thickBot="1" x14ac:dyDescent="0.3">
      <c r="A39" s="92" t="s">
        <v>45</v>
      </c>
      <c r="B39" s="19" t="s">
        <v>46</v>
      </c>
      <c r="C39" s="28">
        <v>0</v>
      </c>
      <c r="D39" s="35" t="s">
        <v>154</v>
      </c>
      <c r="E39" s="28" t="s">
        <v>47</v>
      </c>
      <c r="F39" s="28"/>
      <c r="G39" s="84">
        <f>G40</f>
        <v>7.8</v>
      </c>
      <c r="H39" s="1"/>
    </row>
    <row r="40" spans="1:8" ht="26.25" thickBot="1" x14ac:dyDescent="0.3">
      <c r="A40" s="91" t="s">
        <v>48</v>
      </c>
      <c r="B40" s="21" t="s">
        <v>29</v>
      </c>
      <c r="C40" s="29">
        <v>0</v>
      </c>
      <c r="D40" s="36" t="s">
        <v>154</v>
      </c>
      <c r="E40" s="29" t="s">
        <v>47</v>
      </c>
      <c r="F40" s="29">
        <v>200</v>
      </c>
      <c r="G40" s="83">
        <v>7.8</v>
      </c>
      <c r="H40" s="1"/>
    </row>
    <row r="41" spans="1:8" ht="64.5" thickBot="1" x14ac:dyDescent="0.3">
      <c r="A41" s="92" t="s">
        <v>49</v>
      </c>
      <c r="B41" s="19" t="s">
        <v>50</v>
      </c>
      <c r="C41" s="28">
        <v>0</v>
      </c>
      <c r="D41" s="35" t="s">
        <v>155</v>
      </c>
      <c r="E41" s="28" t="s">
        <v>51</v>
      </c>
      <c r="F41" s="28"/>
      <c r="G41" s="41">
        <f>G42+G43</f>
        <v>2922.6</v>
      </c>
      <c r="H41" s="1"/>
    </row>
    <row r="42" spans="1:8" ht="64.5" thickBot="1" x14ac:dyDescent="0.3">
      <c r="A42" s="91" t="s">
        <v>52</v>
      </c>
      <c r="B42" s="21" t="s">
        <v>18</v>
      </c>
      <c r="C42" s="29">
        <v>0</v>
      </c>
      <c r="D42" s="36" t="s">
        <v>155</v>
      </c>
      <c r="E42" s="29" t="s">
        <v>51</v>
      </c>
      <c r="F42" s="29">
        <v>100</v>
      </c>
      <c r="G42" s="42">
        <v>2710.5</v>
      </c>
      <c r="H42" s="1"/>
    </row>
    <row r="43" spans="1:8" ht="26.25" thickBot="1" x14ac:dyDescent="0.3">
      <c r="A43" s="91" t="s">
        <v>53</v>
      </c>
      <c r="B43" s="21" t="s">
        <v>29</v>
      </c>
      <c r="C43" s="29">
        <v>0</v>
      </c>
      <c r="D43" s="36" t="s">
        <v>155</v>
      </c>
      <c r="E43" s="29" t="s">
        <v>51</v>
      </c>
      <c r="F43" s="29">
        <v>200</v>
      </c>
      <c r="G43" s="83">
        <v>212.1</v>
      </c>
      <c r="H43" s="1"/>
    </row>
    <row r="44" spans="1:8" ht="16.5" thickBot="1" x14ac:dyDescent="0.3">
      <c r="A44" s="92">
        <v>2</v>
      </c>
      <c r="B44" s="19" t="s">
        <v>54</v>
      </c>
      <c r="C44" s="28">
        <v>0</v>
      </c>
      <c r="D44" s="35" t="s">
        <v>156</v>
      </c>
      <c r="E44" s="28"/>
      <c r="F44" s="28"/>
      <c r="G44" s="84">
        <f>G45</f>
        <v>200</v>
      </c>
      <c r="H44" s="1"/>
    </row>
    <row r="45" spans="1:8" ht="16.5" thickBot="1" x14ac:dyDescent="0.3">
      <c r="A45" s="91" t="s">
        <v>20</v>
      </c>
      <c r="B45" s="21" t="s">
        <v>55</v>
      </c>
      <c r="C45" s="29">
        <v>0</v>
      </c>
      <c r="D45" s="36" t="s">
        <v>156</v>
      </c>
      <c r="E45" s="29">
        <v>700000061</v>
      </c>
      <c r="F45" s="29"/>
      <c r="G45" s="83">
        <f>G46</f>
        <v>200</v>
      </c>
      <c r="H45" s="1"/>
    </row>
    <row r="46" spans="1:8" ht="16.5" thickBot="1" x14ac:dyDescent="0.3">
      <c r="A46" s="91" t="s">
        <v>22</v>
      </c>
      <c r="B46" s="21" t="s">
        <v>31</v>
      </c>
      <c r="C46" s="29">
        <v>0</v>
      </c>
      <c r="D46" s="36" t="s">
        <v>156</v>
      </c>
      <c r="E46" s="29">
        <v>700000061</v>
      </c>
      <c r="F46" s="25">
        <v>800</v>
      </c>
      <c r="G46" s="85">
        <v>200</v>
      </c>
      <c r="H46" s="1"/>
    </row>
    <row r="47" spans="1:8" ht="16.5" thickBot="1" x14ac:dyDescent="0.3">
      <c r="A47" s="92">
        <v>3</v>
      </c>
      <c r="B47" s="19" t="s">
        <v>32</v>
      </c>
      <c r="C47" s="28">
        <v>0</v>
      </c>
      <c r="D47" s="35" t="s">
        <v>154</v>
      </c>
      <c r="E47" s="28"/>
      <c r="F47" s="24"/>
      <c r="G47" s="86">
        <f>G48</f>
        <v>300</v>
      </c>
      <c r="H47" s="1"/>
    </row>
    <row r="48" spans="1:8" ht="26.25" thickBot="1" x14ac:dyDescent="0.3">
      <c r="A48" s="92" t="s">
        <v>33</v>
      </c>
      <c r="B48" s="19" t="s">
        <v>57</v>
      </c>
      <c r="C48" s="28">
        <v>0</v>
      </c>
      <c r="D48" s="35" t="s">
        <v>154</v>
      </c>
      <c r="E48" s="28">
        <v>900000070</v>
      </c>
      <c r="F48" s="24"/>
      <c r="G48" s="86">
        <f>G49</f>
        <v>300</v>
      </c>
      <c r="H48" s="1"/>
    </row>
    <row r="49" spans="1:9" ht="26.25" thickBot="1" x14ac:dyDescent="0.3">
      <c r="A49" s="91" t="s">
        <v>35</v>
      </c>
      <c r="B49" s="21" t="s">
        <v>29</v>
      </c>
      <c r="C49" s="29">
        <v>0</v>
      </c>
      <c r="D49" s="36" t="s">
        <v>154</v>
      </c>
      <c r="E49" s="29">
        <v>900000070</v>
      </c>
      <c r="F49" s="25">
        <v>200</v>
      </c>
      <c r="G49" s="85">
        <v>300</v>
      </c>
      <c r="H49" s="1"/>
    </row>
    <row r="50" spans="1:9" ht="26.25" thickBot="1" x14ac:dyDescent="0.3">
      <c r="A50" s="92">
        <v>4</v>
      </c>
      <c r="B50" s="19" t="s">
        <v>208</v>
      </c>
      <c r="C50" s="28">
        <v>0</v>
      </c>
      <c r="D50" s="35" t="s">
        <v>157</v>
      </c>
      <c r="E50" s="28"/>
      <c r="F50" s="28"/>
      <c r="G50" s="84">
        <f>G51</f>
        <v>16.8</v>
      </c>
      <c r="H50" s="1"/>
    </row>
    <row r="51" spans="1:9" ht="16.5" thickBot="1" x14ac:dyDescent="0.3">
      <c r="A51" s="92" t="s">
        <v>59</v>
      </c>
      <c r="B51" s="19" t="s">
        <v>60</v>
      </c>
      <c r="C51" s="28">
        <v>0</v>
      </c>
      <c r="D51" s="35" t="s">
        <v>224</v>
      </c>
      <c r="E51" s="28"/>
      <c r="F51" s="28"/>
      <c r="G51" s="84">
        <f>G52</f>
        <v>16.8</v>
      </c>
      <c r="H51" s="1"/>
    </row>
    <row r="52" spans="1:9" ht="39" thickBot="1" x14ac:dyDescent="0.3">
      <c r="A52" s="91" t="s">
        <v>61</v>
      </c>
      <c r="B52" s="21" t="s">
        <v>62</v>
      </c>
      <c r="C52" s="29">
        <v>0</v>
      </c>
      <c r="D52" s="36" t="s">
        <v>224</v>
      </c>
      <c r="E52" s="29">
        <v>2190000091</v>
      </c>
      <c r="F52" s="29"/>
      <c r="G52" s="83">
        <f>G53</f>
        <v>16.8</v>
      </c>
      <c r="H52" s="1"/>
    </row>
    <row r="53" spans="1:9" ht="26.25" thickBot="1" x14ac:dyDescent="0.3">
      <c r="A53" s="91" t="s">
        <v>63</v>
      </c>
      <c r="B53" s="21" t="s">
        <v>29</v>
      </c>
      <c r="C53" s="29">
        <v>0</v>
      </c>
      <c r="D53" s="36" t="s">
        <v>224</v>
      </c>
      <c r="E53" s="29">
        <v>2190000091</v>
      </c>
      <c r="F53" s="29">
        <v>200</v>
      </c>
      <c r="G53" s="85">
        <v>16.8</v>
      </c>
      <c r="H53" s="1"/>
    </row>
    <row r="54" spans="1:9" ht="16.5" thickBot="1" x14ac:dyDescent="0.3">
      <c r="A54" s="92">
        <v>5</v>
      </c>
      <c r="B54" s="19" t="s">
        <v>64</v>
      </c>
      <c r="C54" s="28">
        <v>0</v>
      </c>
      <c r="D54" s="35" t="s">
        <v>158</v>
      </c>
      <c r="E54" s="28"/>
      <c r="F54" s="28"/>
      <c r="G54" s="84">
        <f>G55</f>
        <v>400</v>
      </c>
      <c r="H54" s="1"/>
    </row>
    <row r="55" spans="1:9" ht="16.5" thickBot="1" x14ac:dyDescent="0.3">
      <c r="A55" s="92" t="s">
        <v>65</v>
      </c>
      <c r="B55" s="19" t="s">
        <v>66</v>
      </c>
      <c r="C55" s="28">
        <v>0</v>
      </c>
      <c r="D55" s="35" t="s">
        <v>159</v>
      </c>
      <c r="E55" s="28"/>
      <c r="F55" s="28"/>
      <c r="G55" s="84">
        <f>G56</f>
        <v>400</v>
      </c>
      <c r="H55" s="1"/>
    </row>
    <row r="56" spans="1:9" ht="39" thickBot="1" x14ac:dyDescent="0.3">
      <c r="A56" s="91" t="s">
        <v>67</v>
      </c>
      <c r="B56" s="21" t="s">
        <v>68</v>
      </c>
      <c r="C56" s="29">
        <v>0</v>
      </c>
      <c r="D56" s="36" t="s">
        <v>159</v>
      </c>
      <c r="E56" s="29">
        <v>5100000120</v>
      </c>
      <c r="F56" s="29"/>
      <c r="G56" s="83">
        <f>G57</f>
        <v>400</v>
      </c>
      <c r="H56" s="1"/>
    </row>
    <row r="57" spans="1:9" ht="26.25" thickBot="1" x14ac:dyDescent="0.3">
      <c r="A57" s="91" t="s">
        <v>69</v>
      </c>
      <c r="B57" s="21" t="s">
        <v>29</v>
      </c>
      <c r="C57" s="29">
        <v>0</v>
      </c>
      <c r="D57" s="36" t="s">
        <v>159</v>
      </c>
      <c r="E57" s="29">
        <v>5100000120</v>
      </c>
      <c r="F57" s="29">
        <v>200</v>
      </c>
      <c r="G57" s="83">
        <v>400</v>
      </c>
      <c r="H57" s="1"/>
    </row>
    <row r="58" spans="1:9" ht="16.5" thickBot="1" x14ac:dyDescent="0.3">
      <c r="A58" s="92">
        <v>6</v>
      </c>
      <c r="B58" s="19" t="s">
        <v>70</v>
      </c>
      <c r="C58" s="28">
        <v>0</v>
      </c>
      <c r="D58" s="35" t="s">
        <v>160</v>
      </c>
      <c r="E58" s="28"/>
      <c r="F58" s="28"/>
      <c r="G58" s="41">
        <f>G59</f>
        <v>47128.6</v>
      </c>
      <c r="H58" s="1"/>
    </row>
    <row r="59" spans="1:9" ht="16.5" thickBot="1" x14ac:dyDescent="0.3">
      <c r="A59" s="92" t="s">
        <v>71</v>
      </c>
      <c r="B59" s="19" t="s">
        <v>209</v>
      </c>
      <c r="C59" s="28">
        <v>0</v>
      </c>
      <c r="D59" s="35" t="s">
        <v>161</v>
      </c>
      <c r="E59" s="28"/>
      <c r="F59" s="28"/>
      <c r="G59" s="41">
        <f>G60+G63+G65</f>
        <v>47128.6</v>
      </c>
      <c r="H59" s="1"/>
    </row>
    <row r="60" spans="1:9" ht="16.5" thickBot="1" x14ac:dyDescent="0.3">
      <c r="A60" s="92" t="s">
        <v>73</v>
      </c>
      <c r="B60" s="19" t="s">
        <v>210</v>
      </c>
      <c r="C60" s="28">
        <v>0</v>
      </c>
      <c r="D60" s="35" t="s">
        <v>161</v>
      </c>
      <c r="E60" s="28">
        <v>6000000131</v>
      </c>
      <c r="F60" s="28"/>
      <c r="G60" s="41">
        <f>G61+G62</f>
        <v>26216.799999999999</v>
      </c>
      <c r="H60" s="1"/>
    </row>
    <row r="61" spans="1:9" ht="26.25" thickBot="1" x14ac:dyDescent="0.3">
      <c r="A61" s="91" t="s">
        <v>211</v>
      </c>
      <c r="B61" s="21" t="s">
        <v>29</v>
      </c>
      <c r="C61" s="29">
        <v>0</v>
      </c>
      <c r="D61" s="36" t="s">
        <v>161</v>
      </c>
      <c r="E61" s="29">
        <v>6000000131</v>
      </c>
      <c r="F61" s="29">
        <v>200</v>
      </c>
      <c r="G61" s="42">
        <v>25516.799999999999</v>
      </c>
      <c r="H61" s="1"/>
    </row>
    <row r="62" spans="1:9" ht="16.5" thickBot="1" x14ac:dyDescent="0.3">
      <c r="A62" s="91" t="s">
        <v>212</v>
      </c>
      <c r="B62" s="21" t="s">
        <v>31</v>
      </c>
      <c r="C62" s="29">
        <v>0</v>
      </c>
      <c r="D62" s="36" t="s">
        <v>161</v>
      </c>
      <c r="E62" s="29">
        <v>6000000131</v>
      </c>
      <c r="F62" s="29">
        <v>800</v>
      </c>
      <c r="G62" s="83">
        <v>700</v>
      </c>
      <c r="H62" s="1"/>
    </row>
    <row r="63" spans="1:9" ht="64.5" thickBot="1" x14ac:dyDescent="0.3">
      <c r="A63" s="92" t="s">
        <v>77</v>
      </c>
      <c r="B63" s="19" t="s">
        <v>78</v>
      </c>
      <c r="C63" s="28">
        <v>0</v>
      </c>
      <c r="D63" s="35" t="s">
        <v>161</v>
      </c>
      <c r="E63" s="28">
        <v>6000000151</v>
      </c>
      <c r="F63" s="28"/>
      <c r="G63" s="41">
        <f>G64</f>
        <v>3373.2</v>
      </c>
      <c r="H63" s="1"/>
      <c r="I63" s="33"/>
    </row>
    <row r="64" spans="1:9" ht="26.25" thickBot="1" x14ac:dyDescent="0.3">
      <c r="A64" s="91" t="s">
        <v>213</v>
      </c>
      <c r="B64" s="21" t="s">
        <v>29</v>
      </c>
      <c r="C64" s="29">
        <v>0</v>
      </c>
      <c r="D64" s="36" t="s">
        <v>161</v>
      </c>
      <c r="E64" s="29">
        <v>6000000151</v>
      </c>
      <c r="F64" s="29">
        <v>200</v>
      </c>
      <c r="G64" s="42">
        <v>3373.2</v>
      </c>
      <c r="H64" s="1"/>
    </row>
    <row r="65" spans="1:8" ht="16.5" thickBot="1" x14ac:dyDescent="0.3">
      <c r="A65" s="92" t="s">
        <v>80</v>
      </c>
      <c r="B65" s="19" t="s">
        <v>81</v>
      </c>
      <c r="C65" s="28">
        <v>0</v>
      </c>
      <c r="D65" s="35" t="s">
        <v>161</v>
      </c>
      <c r="E65" s="28">
        <v>6000400005</v>
      </c>
      <c r="F65" s="28"/>
      <c r="G65" s="41">
        <f>G66</f>
        <v>17538.599999999999</v>
      </c>
      <c r="H65" s="1"/>
    </row>
    <row r="66" spans="1:8" ht="26.25" thickBot="1" x14ac:dyDescent="0.3">
      <c r="A66" s="91" t="s">
        <v>82</v>
      </c>
      <c r="B66" s="21" t="s">
        <v>29</v>
      </c>
      <c r="C66" s="29">
        <v>0</v>
      </c>
      <c r="D66" s="36" t="s">
        <v>161</v>
      </c>
      <c r="E66" s="29">
        <v>6000400005</v>
      </c>
      <c r="F66" s="29">
        <v>200</v>
      </c>
      <c r="G66" s="42">
        <v>17538.599999999999</v>
      </c>
      <c r="H66" s="1"/>
    </row>
    <row r="67" spans="1:8" ht="16.5" thickBot="1" x14ac:dyDescent="0.3">
      <c r="A67" s="92">
        <v>7</v>
      </c>
      <c r="B67" s="19" t="s">
        <v>83</v>
      </c>
      <c r="C67" s="28">
        <v>0</v>
      </c>
      <c r="D67" s="35" t="s">
        <v>162</v>
      </c>
      <c r="E67" s="28"/>
      <c r="F67" s="28"/>
      <c r="G67" s="84">
        <f>G68+G71</f>
        <v>2200</v>
      </c>
      <c r="H67" s="1"/>
    </row>
    <row r="68" spans="1:8" ht="26.25" thickBot="1" x14ac:dyDescent="0.3">
      <c r="A68" s="92" t="s">
        <v>84</v>
      </c>
      <c r="B68" s="19" t="s">
        <v>85</v>
      </c>
      <c r="C68" s="28">
        <v>0</v>
      </c>
      <c r="D68" s="35" t="s">
        <v>163</v>
      </c>
      <c r="E68" s="28"/>
      <c r="F68" s="28"/>
      <c r="G68" s="84">
        <f>G69</f>
        <v>200</v>
      </c>
      <c r="H68" s="1"/>
    </row>
    <row r="69" spans="1:8" ht="90" thickBot="1" x14ac:dyDescent="0.3">
      <c r="A69" s="91" t="s">
        <v>86</v>
      </c>
      <c r="B69" s="21" t="s">
        <v>87</v>
      </c>
      <c r="C69" s="29">
        <v>0</v>
      </c>
      <c r="D69" s="36" t="s">
        <v>163</v>
      </c>
      <c r="E69" s="29">
        <v>9900000180</v>
      </c>
      <c r="F69" s="29"/>
      <c r="G69" s="83">
        <f>G70</f>
        <v>200</v>
      </c>
      <c r="H69" s="1"/>
    </row>
    <row r="70" spans="1:8" ht="26.25" thickBot="1" x14ac:dyDescent="0.3">
      <c r="A70" s="91" t="s">
        <v>88</v>
      </c>
      <c r="B70" s="21" t="s">
        <v>29</v>
      </c>
      <c r="C70" s="29">
        <v>0</v>
      </c>
      <c r="D70" s="36" t="s">
        <v>163</v>
      </c>
      <c r="E70" s="29">
        <v>9900000180</v>
      </c>
      <c r="F70" s="29">
        <v>200</v>
      </c>
      <c r="G70" s="83">
        <v>200</v>
      </c>
      <c r="H70" s="1"/>
    </row>
    <row r="71" spans="1:8" ht="16.5" thickBot="1" x14ac:dyDescent="0.3">
      <c r="A71" s="92" t="s">
        <v>89</v>
      </c>
      <c r="B71" s="19" t="s">
        <v>90</v>
      </c>
      <c r="C71" s="28">
        <v>0</v>
      </c>
      <c r="D71" s="35" t="s">
        <v>164</v>
      </c>
      <c r="E71" s="28"/>
      <c r="F71" s="28"/>
      <c r="G71" s="84">
        <f>G72+G74+G76+G78+G80</f>
        <v>2000</v>
      </c>
      <c r="H71" s="1"/>
    </row>
    <row r="72" spans="1:8" ht="39" thickBot="1" x14ac:dyDescent="0.3">
      <c r="A72" s="92" t="s">
        <v>91</v>
      </c>
      <c r="B72" s="19" t="s">
        <v>92</v>
      </c>
      <c r="C72" s="28">
        <v>0</v>
      </c>
      <c r="D72" s="35" t="s">
        <v>164</v>
      </c>
      <c r="E72" s="28">
        <v>4310000191</v>
      </c>
      <c r="F72" s="28"/>
      <c r="G72" s="84">
        <f>G73</f>
        <v>1600</v>
      </c>
      <c r="H72" s="1"/>
    </row>
    <row r="73" spans="1:8" ht="26.25" thickBot="1" x14ac:dyDescent="0.3">
      <c r="A73" s="91" t="s">
        <v>93</v>
      </c>
      <c r="B73" s="21" t="s">
        <v>29</v>
      </c>
      <c r="C73" s="29">
        <v>0</v>
      </c>
      <c r="D73" s="36" t="s">
        <v>164</v>
      </c>
      <c r="E73" s="29">
        <v>4310000191</v>
      </c>
      <c r="F73" s="29">
        <v>200</v>
      </c>
      <c r="G73" s="83">
        <v>1600</v>
      </c>
      <c r="H73" s="1"/>
    </row>
    <row r="74" spans="1:8" ht="39" thickBot="1" x14ac:dyDescent="0.3">
      <c r="A74" s="92" t="s">
        <v>94</v>
      </c>
      <c r="B74" s="19" t="s">
        <v>95</v>
      </c>
      <c r="C74" s="28">
        <v>0</v>
      </c>
      <c r="D74" s="35" t="s">
        <v>164</v>
      </c>
      <c r="E74" s="28">
        <v>7950100491</v>
      </c>
      <c r="F74" s="28"/>
      <c r="G74" s="84">
        <f>G75</f>
        <v>100</v>
      </c>
      <c r="H74" s="1"/>
    </row>
    <row r="75" spans="1:8" ht="26.25" thickBot="1" x14ac:dyDescent="0.3">
      <c r="A75" s="91" t="s">
        <v>214</v>
      </c>
      <c r="B75" s="21" t="s">
        <v>29</v>
      </c>
      <c r="C75" s="29">
        <v>0</v>
      </c>
      <c r="D75" s="36" t="s">
        <v>164</v>
      </c>
      <c r="E75" s="29">
        <v>7950100491</v>
      </c>
      <c r="F75" s="29">
        <v>200</v>
      </c>
      <c r="G75" s="83">
        <v>100</v>
      </c>
      <c r="H75" s="1"/>
    </row>
    <row r="76" spans="1:8" ht="51.75" thickBot="1" x14ac:dyDescent="0.3">
      <c r="A76" s="92" t="s">
        <v>97</v>
      </c>
      <c r="B76" s="19" t="s">
        <v>98</v>
      </c>
      <c r="C76" s="28">
        <v>0</v>
      </c>
      <c r="D76" s="35" t="s">
        <v>164</v>
      </c>
      <c r="E76" s="28">
        <v>7950200511</v>
      </c>
      <c r="F76" s="28"/>
      <c r="G76" s="84">
        <f>G77</f>
        <v>100</v>
      </c>
      <c r="H76" s="1"/>
    </row>
    <row r="77" spans="1:8" ht="26.25" thickBot="1" x14ac:dyDescent="0.3">
      <c r="A77" s="91" t="s">
        <v>99</v>
      </c>
      <c r="B77" s="21" t="s">
        <v>29</v>
      </c>
      <c r="C77" s="29">
        <v>0</v>
      </c>
      <c r="D77" s="36" t="s">
        <v>164</v>
      </c>
      <c r="E77" s="29">
        <v>7950200511</v>
      </c>
      <c r="F77" s="29">
        <v>200</v>
      </c>
      <c r="G77" s="83">
        <v>100</v>
      </c>
      <c r="H77" s="1"/>
    </row>
    <row r="78" spans="1:8" ht="64.5" thickBot="1" x14ac:dyDescent="0.3">
      <c r="A78" s="92" t="s">
        <v>100</v>
      </c>
      <c r="B78" s="19" t="s">
        <v>101</v>
      </c>
      <c r="C78" s="28">
        <v>0</v>
      </c>
      <c r="D78" s="35" t="s">
        <v>164</v>
      </c>
      <c r="E78" s="28">
        <v>7950400531</v>
      </c>
      <c r="F78" s="28"/>
      <c r="G78" s="84">
        <f>G79</f>
        <v>100</v>
      </c>
      <c r="H78" s="1"/>
    </row>
    <row r="79" spans="1:8" ht="26.25" thickBot="1" x14ac:dyDescent="0.3">
      <c r="A79" s="91" t="s">
        <v>102</v>
      </c>
      <c r="B79" s="21" t="s">
        <v>29</v>
      </c>
      <c r="C79" s="29">
        <v>0</v>
      </c>
      <c r="D79" s="36" t="s">
        <v>164</v>
      </c>
      <c r="E79" s="29">
        <v>7950400531</v>
      </c>
      <c r="F79" s="29">
        <v>200</v>
      </c>
      <c r="G79" s="83">
        <v>100</v>
      </c>
      <c r="H79" s="1"/>
    </row>
    <row r="80" spans="1:8" ht="64.5" thickBot="1" x14ac:dyDescent="0.3">
      <c r="A80" s="92" t="s">
        <v>103</v>
      </c>
      <c r="B80" s="19" t="s">
        <v>104</v>
      </c>
      <c r="C80" s="28">
        <v>0</v>
      </c>
      <c r="D80" s="35" t="s">
        <v>164</v>
      </c>
      <c r="E80" s="28">
        <v>7950500521</v>
      </c>
      <c r="F80" s="28"/>
      <c r="G80" s="84">
        <f>G81</f>
        <v>100</v>
      </c>
      <c r="H80" s="1"/>
    </row>
    <row r="81" spans="1:9" ht="26.25" thickBot="1" x14ac:dyDescent="0.3">
      <c r="A81" s="91" t="s">
        <v>105</v>
      </c>
      <c r="B81" s="21" t="s">
        <v>29</v>
      </c>
      <c r="C81" s="29">
        <v>0</v>
      </c>
      <c r="D81" s="36" t="s">
        <v>164</v>
      </c>
      <c r="E81" s="29">
        <v>7950500521</v>
      </c>
      <c r="F81" s="29">
        <v>200</v>
      </c>
      <c r="G81" s="83">
        <v>100</v>
      </c>
      <c r="H81" s="1"/>
    </row>
    <row r="82" spans="1:9" ht="16.5" thickBot="1" x14ac:dyDescent="0.3">
      <c r="A82" s="92">
        <v>8</v>
      </c>
      <c r="B82" s="19" t="s">
        <v>106</v>
      </c>
      <c r="C82" s="28">
        <v>0</v>
      </c>
      <c r="D82" s="35" t="s">
        <v>165</v>
      </c>
      <c r="E82" s="28"/>
      <c r="F82" s="28"/>
      <c r="G82" s="41">
        <f>G83</f>
        <v>21000</v>
      </c>
      <c r="H82" s="1"/>
    </row>
    <row r="83" spans="1:9" ht="16.5" thickBot="1" x14ac:dyDescent="0.3">
      <c r="A83" s="92" t="s">
        <v>107</v>
      </c>
      <c r="B83" s="19" t="s">
        <v>108</v>
      </c>
      <c r="C83" s="28">
        <v>0</v>
      </c>
      <c r="D83" s="35" t="s">
        <v>166</v>
      </c>
      <c r="E83" s="28"/>
      <c r="F83" s="28"/>
      <c r="G83" s="41">
        <f>G84+G86</f>
        <v>21000</v>
      </c>
      <c r="H83" s="1"/>
    </row>
    <row r="84" spans="1:9" ht="39" thickBot="1" x14ac:dyDescent="0.3">
      <c r="A84" s="92" t="s">
        <v>109</v>
      </c>
      <c r="B84" s="19" t="s">
        <v>215</v>
      </c>
      <c r="C84" s="28">
        <v>0</v>
      </c>
      <c r="D84" s="35" t="s">
        <v>166</v>
      </c>
      <c r="E84" s="28">
        <v>4500200201</v>
      </c>
      <c r="F84" s="28"/>
      <c r="G84" s="41">
        <f>G85</f>
        <v>4040</v>
      </c>
      <c r="H84" s="1"/>
    </row>
    <row r="85" spans="1:9" ht="26.25" thickBot="1" x14ac:dyDescent="0.3">
      <c r="A85" s="91" t="s">
        <v>111</v>
      </c>
      <c r="B85" s="21" t="s">
        <v>29</v>
      </c>
      <c r="C85" s="29">
        <v>0</v>
      </c>
      <c r="D85" s="36" t="s">
        <v>166</v>
      </c>
      <c r="E85" s="29">
        <v>4500200201</v>
      </c>
      <c r="F85" s="29">
        <v>200</v>
      </c>
      <c r="G85" s="42">
        <v>4040</v>
      </c>
      <c r="H85" s="1"/>
    </row>
    <row r="86" spans="1:9" ht="39" thickBot="1" x14ac:dyDescent="0.3">
      <c r="A86" s="92" t="s">
        <v>112</v>
      </c>
      <c r="B86" s="19" t="s">
        <v>113</v>
      </c>
      <c r="C86" s="28">
        <v>0</v>
      </c>
      <c r="D86" s="35" t="s">
        <v>166</v>
      </c>
      <c r="E86" s="28">
        <v>4500400192</v>
      </c>
      <c r="F86" s="28"/>
      <c r="G86" s="41">
        <f>G87</f>
        <v>16960</v>
      </c>
      <c r="H86" s="1"/>
    </row>
    <row r="87" spans="1:9" ht="26.25" thickBot="1" x14ac:dyDescent="0.3">
      <c r="A87" s="91" t="s">
        <v>114</v>
      </c>
      <c r="B87" s="21" t="s">
        <v>29</v>
      </c>
      <c r="C87" s="29">
        <v>0</v>
      </c>
      <c r="D87" s="36" t="s">
        <v>166</v>
      </c>
      <c r="E87" s="29">
        <v>4500400192</v>
      </c>
      <c r="F87" s="29">
        <v>200</v>
      </c>
      <c r="G87" s="42">
        <v>16960</v>
      </c>
      <c r="H87" s="1"/>
    </row>
    <row r="88" spans="1:9" ht="16.5" thickBot="1" x14ac:dyDescent="0.3">
      <c r="A88" s="92">
        <v>9</v>
      </c>
      <c r="B88" s="19" t="s">
        <v>176</v>
      </c>
      <c r="C88" s="28">
        <v>0</v>
      </c>
      <c r="D88" s="35">
        <v>1000</v>
      </c>
      <c r="E88" s="28"/>
      <c r="F88" s="28"/>
      <c r="G88" s="41">
        <f>G89+G92+G95</f>
        <v>16725.900000000001</v>
      </c>
      <c r="H88" s="1"/>
      <c r="I88" s="33"/>
    </row>
    <row r="89" spans="1:9" ht="16.5" thickBot="1" x14ac:dyDescent="0.3">
      <c r="A89" s="92" t="s">
        <v>116</v>
      </c>
      <c r="B89" s="19" t="s">
        <v>117</v>
      </c>
      <c r="C89" s="28">
        <v>0</v>
      </c>
      <c r="D89" s="35">
        <v>1001</v>
      </c>
      <c r="E89" s="28"/>
      <c r="F89" s="28"/>
      <c r="G89" s="84">
        <f>G90</f>
        <v>778.9</v>
      </c>
      <c r="H89" s="1"/>
    </row>
    <row r="90" spans="1:9" ht="39" thickBot="1" x14ac:dyDescent="0.3">
      <c r="A90" s="91" t="s">
        <v>118</v>
      </c>
      <c r="B90" s="21" t="s">
        <v>216</v>
      </c>
      <c r="C90" s="29">
        <v>0</v>
      </c>
      <c r="D90" s="36">
        <v>1001</v>
      </c>
      <c r="E90" s="29">
        <v>5050200231</v>
      </c>
      <c r="F90" s="29"/>
      <c r="G90" s="83">
        <f>G91</f>
        <v>778.9</v>
      </c>
      <c r="H90" s="1"/>
    </row>
    <row r="91" spans="1:9" ht="26.25" thickBot="1" x14ac:dyDescent="0.3">
      <c r="A91" s="91" t="s">
        <v>120</v>
      </c>
      <c r="B91" s="21" t="s">
        <v>121</v>
      </c>
      <c r="C91" s="29">
        <v>0</v>
      </c>
      <c r="D91" s="36">
        <v>1001</v>
      </c>
      <c r="E91" s="29">
        <v>5050200231</v>
      </c>
      <c r="F91" s="29">
        <v>300</v>
      </c>
      <c r="G91" s="83">
        <v>778.9</v>
      </c>
      <c r="H91" s="1"/>
    </row>
    <row r="92" spans="1:9" ht="16.5" thickBot="1" x14ac:dyDescent="0.3">
      <c r="A92" s="92" t="s">
        <v>122</v>
      </c>
      <c r="B92" s="19" t="s">
        <v>123</v>
      </c>
      <c r="C92" s="28">
        <v>0</v>
      </c>
      <c r="D92" s="35">
        <v>1003</v>
      </c>
      <c r="E92" s="28"/>
      <c r="F92" s="28"/>
      <c r="G92" s="41">
        <f>G93</f>
        <v>1001.5</v>
      </c>
      <c r="H92" s="1"/>
    </row>
    <row r="93" spans="1:9" ht="26.25" thickBot="1" x14ac:dyDescent="0.3">
      <c r="A93" s="91" t="s">
        <v>124</v>
      </c>
      <c r="B93" s="21" t="s">
        <v>217</v>
      </c>
      <c r="C93" s="29">
        <v>0</v>
      </c>
      <c r="D93" s="36">
        <v>1003</v>
      </c>
      <c r="E93" s="29">
        <v>5050200232</v>
      </c>
      <c r="F93" s="29"/>
      <c r="G93" s="42">
        <f>G94</f>
        <v>1001.5</v>
      </c>
      <c r="H93" s="1"/>
    </row>
    <row r="94" spans="1:9" ht="26.25" thickBot="1" x14ac:dyDescent="0.3">
      <c r="A94" s="91" t="s">
        <v>126</v>
      </c>
      <c r="B94" s="21" t="s">
        <v>121</v>
      </c>
      <c r="C94" s="29">
        <v>0</v>
      </c>
      <c r="D94" s="36">
        <v>1003</v>
      </c>
      <c r="E94" s="29">
        <v>5050200231</v>
      </c>
      <c r="F94" s="29">
        <v>300</v>
      </c>
      <c r="G94" s="42">
        <v>1001.5</v>
      </c>
      <c r="H94" s="1"/>
    </row>
    <row r="95" spans="1:9" ht="16.5" thickBot="1" x14ac:dyDescent="0.3">
      <c r="A95" s="92" t="s">
        <v>218</v>
      </c>
      <c r="B95" s="19" t="s">
        <v>127</v>
      </c>
      <c r="C95" s="28">
        <v>0</v>
      </c>
      <c r="D95" s="35">
        <v>1004</v>
      </c>
      <c r="E95" s="28"/>
      <c r="F95" s="28"/>
      <c r="G95" s="41">
        <f>G96+G101</f>
        <v>14945.5</v>
      </c>
      <c r="H95" s="1"/>
    </row>
    <row r="96" spans="1:9" ht="25.5" x14ac:dyDescent="0.25">
      <c r="A96" s="187" t="s">
        <v>219</v>
      </c>
      <c r="B96" s="80" t="s">
        <v>128</v>
      </c>
      <c r="C96" s="190">
        <v>0</v>
      </c>
      <c r="D96" s="193">
        <v>1004</v>
      </c>
      <c r="E96" s="196" t="s">
        <v>129</v>
      </c>
      <c r="F96" s="190"/>
      <c r="G96" s="199">
        <v>9424.9</v>
      </c>
      <c r="H96" s="184"/>
    </row>
    <row r="97" spans="1:9" ht="25.5" x14ac:dyDescent="0.25">
      <c r="A97" s="188"/>
      <c r="B97" s="80" t="s">
        <v>130</v>
      </c>
      <c r="C97" s="191"/>
      <c r="D97" s="194"/>
      <c r="E97" s="197"/>
      <c r="F97" s="191"/>
      <c r="G97" s="200"/>
      <c r="H97" s="182"/>
    </row>
    <row r="98" spans="1:9" x14ac:dyDescent="0.25">
      <c r="A98" s="188"/>
      <c r="B98" s="80" t="s">
        <v>131</v>
      </c>
      <c r="C98" s="191"/>
      <c r="D98" s="194"/>
      <c r="E98" s="197"/>
      <c r="F98" s="191"/>
      <c r="G98" s="200"/>
      <c r="H98" s="182"/>
    </row>
    <row r="99" spans="1:9" ht="26.25" thickBot="1" x14ac:dyDescent="0.3">
      <c r="A99" s="189"/>
      <c r="B99" s="81" t="s">
        <v>132</v>
      </c>
      <c r="C99" s="192"/>
      <c r="D99" s="195"/>
      <c r="E99" s="198"/>
      <c r="F99" s="192"/>
      <c r="G99" s="201"/>
      <c r="H99" s="182"/>
    </row>
    <row r="100" spans="1:9" ht="26.25" thickBot="1" x14ac:dyDescent="0.3">
      <c r="A100" s="91" t="s">
        <v>220</v>
      </c>
      <c r="B100" s="21" t="s">
        <v>121</v>
      </c>
      <c r="C100" s="29">
        <v>0</v>
      </c>
      <c r="D100" s="36">
        <v>1004</v>
      </c>
      <c r="E100" s="32" t="s">
        <v>129</v>
      </c>
      <c r="F100" s="29">
        <v>300</v>
      </c>
      <c r="G100" s="42">
        <v>9424.9</v>
      </c>
      <c r="H100" s="1"/>
    </row>
    <row r="101" spans="1:9" ht="64.5" thickBot="1" x14ac:dyDescent="0.3">
      <c r="A101" s="92" t="s">
        <v>221</v>
      </c>
      <c r="B101" s="19" t="s">
        <v>134</v>
      </c>
      <c r="C101" s="28">
        <v>0</v>
      </c>
      <c r="D101" s="35">
        <v>1004</v>
      </c>
      <c r="E101" s="39" t="s">
        <v>135</v>
      </c>
      <c r="F101" s="28"/>
      <c r="G101" s="41">
        <v>5520.6</v>
      </c>
      <c r="H101" s="1"/>
    </row>
    <row r="102" spans="1:9" ht="26.25" thickBot="1" x14ac:dyDescent="0.3">
      <c r="A102" s="91" t="s">
        <v>222</v>
      </c>
      <c r="B102" s="21" t="s">
        <v>121</v>
      </c>
      <c r="C102" s="29">
        <v>0</v>
      </c>
      <c r="D102" s="36">
        <v>1004</v>
      </c>
      <c r="E102" s="32" t="s">
        <v>135</v>
      </c>
      <c r="F102" s="29">
        <v>300</v>
      </c>
      <c r="G102" s="42">
        <v>5520.6</v>
      </c>
      <c r="H102" s="1"/>
    </row>
    <row r="103" spans="1:9" ht="16.5" thickBot="1" x14ac:dyDescent="0.3">
      <c r="A103" s="92">
        <v>10</v>
      </c>
      <c r="B103" s="19" t="s">
        <v>178</v>
      </c>
      <c r="C103" s="28">
        <v>0</v>
      </c>
      <c r="D103" s="35">
        <v>1100</v>
      </c>
      <c r="E103" s="28"/>
      <c r="F103" s="28"/>
      <c r="G103" s="43">
        <f>G104</f>
        <v>0</v>
      </c>
      <c r="H103" s="1"/>
    </row>
    <row r="104" spans="1:9" ht="16.5" thickBot="1" x14ac:dyDescent="0.3">
      <c r="A104" s="92" t="s">
        <v>138</v>
      </c>
      <c r="B104" s="19" t="s">
        <v>139</v>
      </c>
      <c r="C104" s="28">
        <v>0</v>
      </c>
      <c r="D104" s="35">
        <v>1101</v>
      </c>
      <c r="E104" s="28"/>
      <c r="F104" s="28"/>
      <c r="G104" s="43">
        <f>G105</f>
        <v>0</v>
      </c>
      <c r="H104" s="1"/>
    </row>
    <row r="105" spans="1:9" ht="90" thickBot="1" x14ac:dyDescent="0.3">
      <c r="A105" s="91" t="s">
        <v>140</v>
      </c>
      <c r="B105" s="21" t="s">
        <v>141</v>
      </c>
      <c r="C105" s="29">
        <v>0</v>
      </c>
      <c r="D105" s="36">
        <v>1101</v>
      </c>
      <c r="E105" s="32">
        <v>5120200241</v>
      </c>
      <c r="F105" s="29"/>
      <c r="G105" s="44">
        <f>G106</f>
        <v>0</v>
      </c>
      <c r="H105" s="1"/>
    </row>
    <row r="106" spans="1:9" ht="26.25" thickBot="1" x14ac:dyDescent="0.3">
      <c r="A106" s="91" t="s">
        <v>142</v>
      </c>
      <c r="B106" s="21" t="s">
        <v>29</v>
      </c>
      <c r="C106" s="29">
        <v>0</v>
      </c>
      <c r="D106" s="36">
        <v>1101</v>
      </c>
      <c r="E106" s="32">
        <v>5120200241</v>
      </c>
      <c r="F106" s="29">
        <v>200</v>
      </c>
      <c r="G106" s="44">
        <v>0</v>
      </c>
      <c r="H106" s="1"/>
    </row>
    <row r="107" spans="1:9" ht="16.5" thickBot="1" x14ac:dyDescent="0.3">
      <c r="A107" s="92">
        <v>11</v>
      </c>
      <c r="B107" s="19" t="s">
        <v>143</v>
      </c>
      <c r="C107" s="28">
        <v>0</v>
      </c>
      <c r="D107" s="35">
        <v>1200</v>
      </c>
      <c r="E107" s="28"/>
      <c r="F107" s="28"/>
      <c r="G107" s="41">
        <f>G108</f>
        <v>4000</v>
      </c>
      <c r="H107" s="1"/>
    </row>
    <row r="108" spans="1:9" ht="16.5" thickBot="1" x14ac:dyDescent="0.3">
      <c r="A108" s="92" t="s">
        <v>144</v>
      </c>
      <c r="B108" s="19" t="s">
        <v>145</v>
      </c>
      <c r="C108" s="28">
        <v>0</v>
      </c>
      <c r="D108" s="35">
        <v>1202</v>
      </c>
      <c r="E108" s="28"/>
      <c r="F108" s="28"/>
      <c r="G108" s="41">
        <f>G109</f>
        <v>4000</v>
      </c>
      <c r="H108" s="1"/>
    </row>
    <row r="109" spans="1:9" ht="90" thickBot="1" x14ac:dyDescent="0.3">
      <c r="A109" s="97" t="s">
        <v>146</v>
      </c>
      <c r="B109" s="21" t="s">
        <v>147</v>
      </c>
      <c r="C109" s="29">
        <v>0</v>
      </c>
      <c r="D109" s="36">
        <v>1202</v>
      </c>
      <c r="E109" s="32">
        <v>4570000251</v>
      </c>
      <c r="F109" s="29"/>
      <c r="G109" s="42">
        <f>G110</f>
        <v>4000</v>
      </c>
      <c r="H109" s="1"/>
    </row>
    <row r="110" spans="1:9" ht="26.25" thickBot="1" x14ac:dyDescent="0.3">
      <c r="A110" s="91" t="s">
        <v>148</v>
      </c>
      <c r="B110" s="21" t="s">
        <v>29</v>
      </c>
      <c r="C110" s="29">
        <v>0</v>
      </c>
      <c r="D110" s="36">
        <v>1202</v>
      </c>
      <c r="E110" s="32">
        <v>4570000251</v>
      </c>
      <c r="F110" s="29">
        <v>200</v>
      </c>
      <c r="G110" s="42">
        <v>4000</v>
      </c>
      <c r="H110" s="1"/>
    </row>
    <row r="111" spans="1:9" ht="16.5" thickBot="1" x14ac:dyDescent="0.3">
      <c r="A111" s="94"/>
      <c r="B111" s="15" t="s">
        <v>149</v>
      </c>
      <c r="C111" s="15"/>
      <c r="D111" s="54"/>
      <c r="E111" s="13"/>
      <c r="F111" s="13"/>
      <c r="G111" s="41">
        <f>G10+G30-G31</f>
        <v>121825.2</v>
      </c>
      <c r="H111" s="1"/>
      <c r="I111" s="33"/>
    </row>
    <row r="112" spans="1:9" x14ac:dyDescent="0.25">
      <c r="B112" s="72"/>
      <c r="C112" s="72"/>
      <c r="D112" s="73"/>
      <c r="E112" s="72"/>
      <c r="F112" s="72"/>
      <c r="G112" s="45"/>
      <c r="H112" s="1"/>
    </row>
    <row r="113" spans="1:8" ht="15.75" x14ac:dyDescent="0.25">
      <c r="A113" s="95" t="s">
        <v>180</v>
      </c>
      <c r="B113" s="68"/>
      <c r="C113" s="68"/>
      <c r="D113" s="74"/>
      <c r="E113" s="68"/>
      <c r="F113" s="185" t="s">
        <v>0</v>
      </c>
      <c r="G113" s="185"/>
      <c r="H113" s="1"/>
    </row>
    <row r="114" spans="1:8" x14ac:dyDescent="0.25">
      <c r="A114" s="96"/>
    </row>
  </sheetData>
  <mergeCells count="11">
    <mergeCell ref="H96:H99"/>
    <mergeCell ref="F113:G113"/>
    <mergeCell ref="C1:G4"/>
    <mergeCell ref="A5:G7"/>
    <mergeCell ref="B8:E8"/>
    <mergeCell ref="A96:A99"/>
    <mergeCell ref="C96:C99"/>
    <mergeCell ref="D96:D99"/>
    <mergeCell ref="E96:E99"/>
    <mergeCell ref="F96:F99"/>
    <mergeCell ref="G96:G99"/>
  </mergeCells>
  <pageMargins left="0.25" right="0.25" top="0.75" bottom="0.75" header="0.3" footer="0.3"/>
  <pageSetup paperSize="9" orientation="portrait" verticalDpi="0" r:id="rId1"/>
  <rowBreaks count="5" manualBreakCount="5">
    <brk id="20" max="6" man="1"/>
    <brk id="38" max="6" man="1"/>
    <brk id="62" max="6" man="1"/>
    <brk id="81" max="6" man="1"/>
    <brk id="10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 1 (бывш 2) Ведом стр рас (2</vt:lpstr>
      <vt:lpstr>Пр 2 (бывш3) Распр бюдж ассигн</vt:lpstr>
      <vt:lpstr>Пр 3 (бывш4) Источн финанс-ия</vt:lpstr>
      <vt:lpstr>Пр 4 (бывш8)Распред бюдж ассигн</vt:lpstr>
      <vt:lpstr>'Пр 1 (бывш 2) Ведом стр рас (2'!Область_печати</vt:lpstr>
      <vt:lpstr>'Пр 4 (бывш8)Распред бюдж ассигн'!Область_печати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Пользователь</cp:lastModifiedBy>
  <cp:lastPrinted>2021-11-26T07:26:23Z</cp:lastPrinted>
  <dcterms:created xsi:type="dcterms:W3CDTF">2021-11-18T13:04:22Z</dcterms:created>
  <dcterms:modified xsi:type="dcterms:W3CDTF">2021-11-26T10:40:47Z</dcterms:modified>
</cp:coreProperties>
</file>